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filterPrivacy="1" defaultThemeVersion="124226"/>
  <xr:revisionPtr revIDLastSave="0" documentId="13_ncr:1_{FF8CFB87-A1DC-4871-84BB-54834845967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2023-2025" sheetId="1" r:id="rId1"/>
  </sheets>
  <definedNames>
    <definedName name="_FilterDatabase" localSheetId="0" hidden="1">'2023-2025'!$A$10:$S$130</definedName>
    <definedName name="Print_Area" localSheetId="0">'2023-2025'!$A$1:$S$136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91" i="1" l="1"/>
  <c r="F91" i="1"/>
  <c r="F90" i="1"/>
  <c r="F89" i="1"/>
  <c r="F103" i="1" l="1"/>
  <c r="F104" i="1"/>
  <c r="F100" i="1" l="1"/>
  <c r="F98" i="1"/>
  <c r="F112" i="1" l="1"/>
  <c r="F61" i="1" l="1"/>
  <c r="F18" i="1" l="1"/>
  <c r="F17" i="1"/>
  <c r="F16" i="1"/>
  <c r="F15" i="1"/>
  <c r="F14" i="1"/>
  <c r="F86" i="1" l="1"/>
  <c r="F85" i="1"/>
  <c r="F84" i="1"/>
  <c r="F83" i="1"/>
  <c r="F82" i="1"/>
  <c r="F64" i="1" l="1"/>
  <c r="F76" i="1" l="1"/>
  <c r="F75" i="1"/>
  <c r="F74" i="1"/>
  <c r="F73" i="1"/>
  <c r="F72" i="1"/>
  <c r="R23" i="1" l="1"/>
  <c r="Q23" i="1"/>
  <c r="F95" i="1" l="1"/>
  <c r="F94" i="1"/>
  <c r="F79" i="1" l="1"/>
  <c r="F26" i="1" l="1"/>
  <c r="F25" i="1"/>
  <c r="F35" i="1" l="1"/>
  <c r="F34" i="1"/>
  <c r="F33" i="1"/>
  <c r="F32" i="1"/>
  <c r="F31" i="1"/>
  <c r="F30" i="1"/>
  <c r="P29" i="1"/>
  <c r="F29" i="1"/>
  <c r="F53" i="1" l="1"/>
  <c r="F52" i="1"/>
  <c r="F51" i="1"/>
  <c r="F50" i="1"/>
  <c r="F49" i="1"/>
  <c r="F48" i="1"/>
  <c r="F47" i="1"/>
  <c r="F46" i="1"/>
  <c r="F45" i="1"/>
  <c r="F44" i="1"/>
  <c r="F43" i="1"/>
  <c r="F109" i="1" l="1"/>
  <c r="F108" i="1"/>
  <c r="F107" i="1"/>
  <c r="S105" i="1" l="1"/>
  <c r="S129" i="1" s="1"/>
  <c r="F126" i="1" l="1"/>
  <c r="R130" i="1" l="1"/>
  <c r="Q130" i="1"/>
  <c r="P130" i="1"/>
  <c r="Q123" i="1" l="1"/>
  <c r="P123" i="1"/>
  <c r="R123" i="1"/>
  <c r="F58" i="1" l="1"/>
  <c r="F57" i="1"/>
  <c r="F56" i="1"/>
  <c r="R110" i="1" l="1"/>
  <c r="Q110" i="1"/>
  <c r="P110" i="1"/>
  <c r="R92" i="1"/>
  <c r="Q92" i="1"/>
  <c r="P92" i="1"/>
  <c r="O87" i="1"/>
  <c r="N87" i="1"/>
  <c r="L87" i="1"/>
  <c r="K87" i="1"/>
  <c r="J87" i="1"/>
  <c r="R87" i="1"/>
  <c r="Q87" i="1"/>
  <c r="P87" i="1"/>
  <c r="R80" i="1"/>
  <c r="Q80" i="1"/>
  <c r="P80" i="1"/>
  <c r="R65" i="1"/>
  <c r="Q65" i="1"/>
  <c r="P65" i="1"/>
  <c r="Q62" i="1" l="1"/>
  <c r="R62" i="1"/>
  <c r="P62" i="1"/>
  <c r="O62" i="1"/>
  <c r="N62" i="1"/>
  <c r="M62" i="1"/>
  <c r="L62" i="1"/>
  <c r="K62" i="1"/>
  <c r="J62" i="1"/>
  <c r="Q27" i="1"/>
  <c r="P27" i="1"/>
  <c r="R20" i="1"/>
  <c r="R59" i="1" l="1"/>
  <c r="Q59" i="1"/>
  <c r="P59" i="1"/>
  <c r="R54" i="1"/>
  <c r="Q54" i="1"/>
  <c r="P54" i="1"/>
  <c r="R36" i="1"/>
  <c r="Q36" i="1"/>
  <c r="P36" i="1"/>
  <c r="P41" i="1"/>
  <c r="Q41" i="1"/>
  <c r="R41" i="1"/>
  <c r="R96" i="1"/>
  <c r="Q96" i="1"/>
  <c r="P96" i="1"/>
  <c r="Q113" i="1"/>
  <c r="P113" i="1"/>
  <c r="O113" i="1"/>
  <c r="N113" i="1"/>
  <c r="M113" i="1"/>
  <c r="L113" i="1"/>
  <c r="J113" i="1"/>
  <c r="K113" i="1"/>
  <c r="Q77" i="1"/>
  <c r="R77" i="1"/>
  <c r="P77" i="1"/>
  <c r="R70" i="1"/>
  <c r="Q70" i="1"/>
  <c r="P70" i="1"/>
  <c r="R101" i="1" l="1"/>
  <c r="Q101" i="1"/>
  <c r="P101" i="1"/>
  <c r="Q20" i="1" l="1"/>
  <c r="P20" i="1"/>
  <c r="F125" i="1" l="1"/>
  <c r="J105" i="1" l="1"/>
  <c r="K105" i="1"/>
  <c r="M105" i="1"/>
  <c r="R105" i="1"/>
  <c r="Q105" i="1"/>
  <c r="P105" i="1"/>
  <c r="P129" i="1" s="1"/>
  <c r="J20" i="1" l="1"/>
  <c r="K20" i="1"/>
  <c r="L20" i="1"/>
  <c r="M20" i="1"/>
  <c r="N20" i="1"/>
  <c r="O20" i="1"/>
  <c r="O92" i="1" l="1"/>
  <c r="N92" i="1"/>
  <c r="M92" i="1"/>
  <c r="L92" i="1"/>
  <c r="K92" i="1"/>
  <c r="J92" i="1"/>
  <c r="J96" i="1"/>
  <c r="K96" i="1"/>
  <c r="L96" i="1"/>
  <c r="M96" i="1"/>
  <c r="N96" i="1"/>
  <c r="O96" i="1"/>
  <c r="J101" i="1"/>
  <c r="K101" i="1"/>
  <c r="L101" i="1"/>
  <c r="M101" i="1"/>
  <c r="N101" i="1"/>
  <c r="O101" i="1"/>
  <c r="O54" i="1" l="1"/>
  <c r="N54" i="1"/>
  <c r="M54" i="1"/>
  <c r="L54" i="1"/>
  <c r="K54" i="1"/>
  <c r="J54" i="1"/>
  <c r="O36" i="1" l="1"/>
  <c r="N36" i="1"/>
  <c r="M36" i="1"/>
  <c r="L36" i="1"/>
  <c r="K36" i="1"/>
  <c r="J36" i="1"/>
  <c r="O123" i="1" l="1"/>
  <c r="N123" i="1"/>
  <c r="L123" i="1"/>
  <c r="K123" i="1"/>
  <c r="J123" i="1"/>
  <c r="R113" i="1"/>
  <c r="O110" i="1"/>
  <c r="N110" i="1"/>
  <c r="M110" i="1"/>
  <c r="L110" i="1"/>
  <c r="K110" i="1"/>
  <c r="J110" i="1"/>
  <c r="O77" i="1"/>
  <c r="N77" i="1"/>
  <c r="M77" i="1"/>
  <c r="L77" i="1"/>
  <c r="K77" i="1"/>
  <c r="J77" i="1"/>
  <c r="O70" i="1"/>
  <c r="N70" i="1"/>
  <c r="M70" i="1"/>
  <c r="L70" i="1"/>
  <c r="K70" i="1"/>
  <c r="J70" i="1"/>
  <c r="O65" i="1"/>
  <c r="N65" i="1"/>
  <c r="M65" i="1"/>
  <c r="L65" i="1"/>
  <c r="K65" i="1"/>
  <c r="J65" i="1"/>
  <c r="O59" i="1"/>
  <c r="N59" i="1"/>
  <c r="M59" i="1"/>
  <c r="L59" i="1"/>
  <c r="K59" i="1"/>
  <c r="J59" i="1"/>
  <c r="Q129" i="1"/>
  <c r="O41" i="1"/>
  <c r="N41" i="1"/>
  <c r="M41" i="1"/>
  <c r="L41" i="1"/>
  <c r="K41" i="1"/>
  <c r="J41" i="1"/>
  <c r="R27" i="1" l="1"/>
  <c r="R129" i="1" s="1"/>
  <c r="O27" i="1"/>
  <c r="O127" i="1" s="1"/>
  <c r="N27" i="1"/>
  <c r="N127" i="1" s="1"/>
  <c r="M27" i="1"/>
  <c r="M127" i="1" s="1"/>
  <c r="L27" i="1"/>
  <c r="K27" i="1"/>
  <c r="J27" i="1"/>
  <c r="J129" i="1" s="1"/>
  <c r="J130" i="1" s="1"/>
  <c r="N129" i="1" l="1"/>
  <c r="M129" i="1"/>
  <c r="O129" i="1"/>
</calcChain>
</file>

<file path=xl/sharedStrings.xml><?xml version="1.0" encoding="utf-8"?>
<sst xmlns="http://schemas.openxmlformats.org/spreadsheetml/2006/main" count="584" uniqueCount="217">
  <si>
    <t>№ п/п</t>
  </si>
  <si>
    <t>Код мероприятия</t>
  </si>
  <si>
    <t>Наименование мероприятия</t>
  </si>
  <si>
    <t>Муниципальное образование, на территории которого реализуется мероприятие</t>
  </si>
  <si>
    <t xml:space="preserve">Описание мероприятия </t>
  </si>
  <si>
    <t>Сроки реализации мероприятия</t>
  </si>
  <si>
    <t>дата начала</t>
  </si>
  <si>
    <t>дата завершения</t>
  </si>
  <si>
    <t>Межбюджетные трансферты из федерального бюджета**</t>
  </si>
  <si>
    <t>План расходов</t>
  </si>
  <si>
    <t>Бюджет субъекта Российской Федерации</t>
  </si>
  <si>
    <t>Бюджет муниципального образования</t>
  </si>
  <si>
    <t xml:space="preserve">Необходимый объем финансового обеспечения 
за пределами планового периода
</t>
  </si>
  <si>
    <t>План расходов (всего)</t>
  </si>
  <si>
    <t>** указывается объем межбюджетных трансфертов из федерального бюджета, предусмотренных федеральным законом о федеральном бюджете (проектом федерального закона о федеральном бюджете)</t>
  </si>
  <si>
    <t>*** указывается сумма прогнозируемых поступлений в соответствующий бюджет от платы за негативное воздействие на окружающую среду, штрафов, установленных Кодексом Российской Федерации об административных правонарушениях за административные правонарушения в области охраны окружающей среды и природопользования, а также суммы административных штрафов, установленных законами субъектов Российской Федерации за административные правонарушения в области охраны окружающей среды и природопользования, платежей по искам о возмещении вреда, причиненного окружающей среде, в том числе водным объектам, вследствие нарушений обязательных требований, платежей, уплачиваемых при добровольном возмещении вреда, причиненного окружающей среде, в том числе водным объектам, вследствие нарушений обязательных требований</t>
  </si>
  <si>
    <t>х</t>
  </si>
  <si>
    <t>Прогноз доходов (всего)</t>
  </si>
  <si>
    <t>Томская область</t>
  </si>
  <si>
    <t>План расходов муниципального образования «Бакчарский район»  (всего)</t>
  </si>
  <si>
    <t>Озеленение</t>
  </si>
  <si>
    <t>Прогноз доходов муниципального образования «Бакчарский район»  (всего)</t>
  </si>
  <si>
    <t>План расходов муниципального образования «Александровский район»  (всего)</t>
  </si>
  <si>
    <t>Прогноз доходов муниципального образования «Александровский район»  (всего)</t>
  </si>
  <si>
    <t>План расходов муниципального образования «Зырянский район»   (всего)</t>
  </si>
  <si>
    <t>Прогноз доходов муниципального образования «Зырянский район»  (всего)</t>
  </si>
  <si>
    <t>План расходов муниципального образования «Кожевниковский район»   (всего)</t>
  </si>
  <si>
    <t>Прогноз доходов муниципального образования «Кожевниковский район»   (всего)</t>
  </si>
  <si>
    <t>План расходов муниципального образования «Колпашевский район»   (всего)</t>
  </si>
  <si>
    <t>Прогноз доходов муниципального образования «Колпашевский район»   (всего)</t>
  </si>
  <si>
    <t>План расходов муниципального образования «Кривошеинский район»   (всего)</t>
  </si>
  <si>
    <t>Прогноз доходов муниципального образования «Кривошеинский район»   (всего)</t>
  </si>
  <si>
    <t>План расходов муниципального образования «Молчановский район»  (всего)</t>
  </si>
  <si>
    <t>Прогноз доходов муниципального образования «Молчановский район»   (всего)</t>
  </si>
  <si>
    <t>План расходов муниципального образования «Парабельский район»  (всего)</t>
  </si>
  <si>
    <t>Прогноз доходов муниципального образования «Парабельский район»  (всего)</t>
  </si>
  <si>
    <t>План расходов муниципального образования «Первомайский район» (всего)</t>
  </si>
  <si>
    <t>Прогноз доходов муниципального образования «Первомайский район» (всего)</t>
  </si>
  <si>
    <t>План расходов муниципального образования «Чаинский район»  (всего)</t>
  </si>
  <si>
    <t>Прогноз доходов муниципального образования «Чаинский район»  (всего)</t>
  </si>
  <si>
    <t>План расходов муниципального образования «Шегарский район» (всего)</t>
  </si>
  <si>
    <t>Прогноз доходов муниципального образования «Шегарский район»  (всего)</t>
  </si>
  <si>
    <t>План расходов муниципального образования «Город Томск» (всего)</t>
  </si>
  <si>
    <t>Прогноз доходов муниципального образования «Город Томск» (всего)</t>
  </si>
  <si>
    <t>Прогноз доходов муниципального образования «Город округ Стрежевой» (всего)</t>
  </si>
  <si>
    <t>План расходов муниципального образования «Город Кедровый»  (всего)</t>
  </si>
  <si>
    <t>Прогноз доходов муниципального образования «Город Кедровый»  (всего)</t>
  </si>
  <si>
    <t>План расходов муниципального образования «Городской округ закрытое административно-территориальное образование Северск Томской области»  (всего)</t>
  </si>
  <si>
    <t>Прогноз доходов муниципального образования «Городской округ закрытое административно-территориальное образование Северск Томской области»  (всего)</t>
  </si>
  <si>
    <t>План расходов муниципального образования «Асиновский район»  (всего)</t>
  </si>
  <si>
    <t>Прогноз доходов муниципального образования «Асиновский район»  (всего)</t>
  </si>
  <si>
    <t>Ликвидация мест несанкционированного размещения отходов</t>
  </si>
  <si>
    <t>План расходов муниципального образования «Верхнекетский район»  (всего)</t>
  </si>
  <si>
    <t>Прогноз доходов муниципального образования «Верхнекетский район»  (всего)</t>
  </si>
  <si>
    <t>6.03</t>
  </si>
  <si>
    <t>Ликвидация выявленных несанкционированных свалок</t>
  </si>
  <si>
    <t>Прогноз доходов муниципального образования  «Каргасокский район»   (всего)</t>
  </si>
  <si>
    <t>Томская область, Каргасокский район</t>
  </si>
  <si>
    <t>Томская область, Александровский район</t>
  </si>
  <si>
    <t>Ликвидация мест несанкционированного размещения отходов на территории Томской области, Александровского района</t>
  </si>
  <si>
    <t>0,00</t>
  </si>
  <si>
    <t>План расходов муниципального образования «Тегульдетский район»  (всего)</t>
  </si>
  <si>
    <t>Прогноз доходов муниципального образования «Тегульдетский район»  (всего)</t>
  </si>
  <si>
    <t>План расходов муниципального образования «Томский район»  (всего)</t>
  </si>
  <si>
    <t>Прогноз доходов муниципального образования «Томский район»  (всего)</t>
  </si>
  <si>
    <t>Разработка проектно-сметной документации в целях реализации мероприятий, напрвленных на ликвидацию мест несанкционированного размещения отходов</t>
  </si>
  <si>
    <t>План расходов Томской области (всего)</t>
  </si>
  <si>
    <t>Прогноз доходов Томской области (всего)***</t>
  </si>
  <si>
    <t>Проведение мероприятий в области охраны среды на особо охраняемых природных территориях регионального и местного значения</t>
  </si>
  <si>
    <t>мероприятий, указанных в пункте 1 статьи 16.6, пункте 1 статьи 75.1 и пункте 1 статьи 78.2 Федерального закона
"Об охране окружающей среды", субъекта Российской Федерации</t>
  </si>
  <si>
    <t>Приложение № 1</t>
  </si>
  <si>
    <t>Томская область, Верхнекетский район, р.п. Белый Яр</t>
  </si>
  <si>
    <t>Томская область, Чаинский район, Коломинское сельское поселение</t>
  </si>
  <si>
    <t>10.02</t>
  </si>
  <si>
    <t>8.02</t>
  </si>
  <si>
    <t>6.02</t>
  </si>
  <si>
    <t>10.01</t>
  </si>
  <si>
    <t>Прогноз расходов муниципального образования  «Каргасокский район»   (всего)</t>
  </si>
  <si>
    <t xml:space="preserve">Установка аншлагов (информационных щитов) на границах особо охраняемых природных территорий, информирующих о видах деятельности, запрещенных на таких территориях
</t>
  </si>
  <si>
    <t>Городской округ ЗАТО Северск, пос. Самусь</t>
  </si>
  <si>
    <t>Ремонт и восстановление информационных аншлагов на особо охраняемой природной территории (далее - ООПТ) местного значения "Озерный комплекс пос. Самусь ЗАТО Северск"</t>
  </si>
  <si>
    <t>Проведение гидрологических исследований водной экосистемы ООПТ местного значения "Озерный комплекс пос. Самусь ЗАТО Северск"</t>
  </si>
  <si>
    <t>Санитарная уборка зон отдыха (пляжей) в летний период года на ООПТ местного значения "Озерный комплекс пос. Самусь ЗАТО Северск"</t>
  </si>
  <si>
    <t>Городской округ ЗАТО Северск, г. Северск</t>
  </si>
  <si>
    <t>Посадка саженцев деревьев и кустарников, в том числе в рамках акции "Посадки свое дерево"</t>
  </si>
  <si>
    <t>Ликвидация мест несанкционированного хранения отходов в  г. Северске</t>
  </si>
  <si>
    <t>Ликвидация мест несанкционированного хранения отходов на ООПТ местного значения "Озерный комплекс пос. Самусь ЗАТО Северск"</t>
  </si>
  <si>
    <t>Городской округ ЗАТО Северск, пос. Самусь, пос. Орловка, дер. Кижирово, дер. Семиозерки</t>
  </si>
  <si>
    <t>Ликвидация мест несанкционированного хранения отходов на внегородских территориях ЗАТО Северск</t>
  </si>
  <si>
    <t>3.02</t>
  </si>
  <si>
    <t xml:space="preserve">Организация и проведение акций по посадке леса
</t>
  </si>
  <si>
    <t>Посадка деревьев</t>
  </si>
  <si>
    <t>Санитарная вырубка, обрезка, вырубка аварийных деревьев, посадка саженцев в микрорайонах города</t>
  </si>
  <si>
    <t>4.02</t>
  </si>
  <si>
    <t>Мониторинг состояния и загрязнения окружающей среды на территориях объектов размещения отходов</t>
  </si>
  <si>
    <t>Контроль атмосферного воздуха, почв</t>
  </si>
  <si>
    <t>Прогноз расходов муниципального образования «Город округ Стрежевой» (всего)</t>
  </si>
  <si>
    <t>Разработка проектно-сметной документации в целях реализации мероприятий, направленных на рекультивацию объектов размещения отходов, в том числе твердых коммунальных отходов</t>
  </si>
  <si>
    <t>4.04</t>
  </si>
  <si>
    <t>4.01</t>
  </si>
  <si>
    <t>Томская область, Томский район</t>
  </si>
  <si>
    <t>Ликвидация мест несанкционированного размещения отходов на территории Томской области, Томского района</t>
  </si>
  <si>
    <t>8.01</t>
  </si>
  <si>
    <t>Разработка проектно-сметной документации в целях реализации мероприятий, направленных на снижение загрязнения атмосферного воздуха</t>
  </si>
  <si>
    <t>Работы по рекультивации полигона ТБО в окр. Новомихайловки</t>
  </si>
  <si>
    <t>1.03</t>
  </si>
  <si>
    <t xml:space="preserve">Проведение работ по ликвидации накопленного вреда окружающей среде
</t>
  </si>
  <si>
    <t>Мероприятия по разработке проектно-сметной документации в целях реализации мероприятий, направленных на ликвидацию мест несанкционированного размещения отходов</t>
  </si>
  <si>
    <t>2025</t>
  </si>
  <si>
    <t>Разработка проектно-сметной документации в целях реализации мероприятий, направленных на ликвидацию мест несанкционированного размещения отходов</t>
  </si>
  <si>
    <t xml:space="preserve">План </t>
  </si>
  <si>
    <t>Стоимость мероприятия, тыс. рублей</t>
  </si>
  <si>
    <t>Объем произведенных расходов, тыс. рублей*</t>
  </si>
  <si>
    <t>текущий год</t>
  </si>
  <si>
    <t>1 год планового периода</t>
  </si>
  <si>
    <t>2 год планового периода</t>
  </si>
  <si>
    <t>Объем финансирования, тыс. рублей</t>
  </si>
  <si>
    <t>Томская область, Бакчарский район, с. Бакчар</t>
  </si>
  <si>
    <t>Томская область, Кривошеинский район</t>
  </si>
  <si>
    <t>Томская область, Молчановский район</t>
  </si>
  <si>
    <t>Томская область, Парабельский район</t>
  </si>
  <si>
    <t>Томская область, Первомайский район, Первомайское сельское поселение</t>
  </si>
  <si>
    <t>Томская область, Шегарский район, с. Мельниково</t>
  </si>
  <si>
    <t>Благоустройстрово парка Победы , посадка кустарников саженцев: клён Гиннала, липа мелколистная, рябина обыкновенная, ива шаровидная, ива блестящая</t>
  </si>
  <si>
    <t>Томская область, Шегарский район, с. Нащеково</t>
  </si>
  <si>
    <t>Ликвидация несанкционированных свалок площадью 0,8 га</t>
  </si>
  <si>
    <t>Томская область, Шегарский район, с. Гынгазово</t>
  </si>
  <si>
    <t>Томская область, г. Томск</t>
  </si>
  <si>
    <t>Томская область, городской округ Стрежевой</t>
  </si>
  <si>
    <t xml:space="preserve">Томская область, 
г. Кедровый 
</t>
  </si>
  <si>
    <t>Предпроектное обследование и разработка проекта рекультивации несанкционированной свалки расположенной на 3 км. Автодороги Александровское-35 км.</t>
  </si>
  <si>
    <t>2024</t>
  </si>
  <si>
    <t>на 2024-2026 годы</t>
  </si>
  <si>
    <t>Разработка проектно-сметной документации в целях реализации мероприятий, направленных на ликвидацию мест несанкционированного размещения отходов на территории Молчановского района,                                                    с. Молчаново, ул. Степная,  5/3                                   N 56.5839 E 83.7597</t>
  </si>
  <si>
    <t>Разработка проектно-сметной документации в целях реализации мероприятий, направленных на ликвидацию мест несанкционированного размещения отходов на территории Молчановского района, памятник природы "Суйгинский лесопарк"                                        N 57.87524  E 84.39389</t>
  </si>
  <si>
    <t>Разработка проектно-сметной документации в целях реализации мероприятий, направленных на ликвидацию мест несанкционированного размещения отходов на территории Молчановского района, памятник природы "Суйгинский лесопарк"                                      N 57.87519  E 84.39410</t>
  </si>
  <si>
    <t>Благоустройстрово сквера "Выпускников", посадка кустарников, саженцев.</t>
  </si>
  <si>
    <t xml:space="preserve">Организация благоустройства территории сквера "Юбилейный", расположенного по адресу с. Тегульдет, ул. Пушкина 2б </t>
  </si>
  <si>
    <t>Санитарная вырубка, обрезка, вырубка аварийных деревьев, посадка саженцев в сельском поселении</t>
  </si>
  <si>
    <t>Томская область, Тегульдетский район, с.Тегульдет</t>
  </si>
  <si>
    <t>Ликвидация мест несанкционированного размещения отходов на территории Парабельского района по заявкам сельских поселений</t>
  </si>
  <si>
    <t>Санитарная вырубка, обрезка аварийных деревьев в сельских поселениях Парабельского района по заявкам Администраций сельских поселений</t>
  </si>
  <si>
    <t xml:space="preserve">Ликвидация выявленных несанкционированных свалок
</t>
  </si>
  <si>
    <t>Ликвидация мест несанкционированного размещения отходов в окрестностях с. Леботёр Чаинского района по предостережению Россельхознадзора</t>
  </si>
  <si>
    <t>Томская область, Зырянский район</t>
  </si>
  <si>
    <t>Сокращение площади несанкционированного размещения отходов в районе  с. Михайловка</t>
  </si>
  <si>
    <t>2026</t>
  </si>
  <si>
    <t>Ликвидация мест несанкционированного размещения отходов на территории с. Бакчар (57.036980, 82.081783)</t>
  </si>
  <si>
    <t>Осуществление мониторинга состояния и загрязнения окружающей среды на объекте размещения отходов производства и потребления до снятия с государственного учета объектов, оказывающих негативное воздействие на окружающую средубъекта размещения отходов производства и потребления после полного выполнения работ по ликвидации и (или) рекультивации, исключающих негативное воздействие на окружающую среду</t>
  </si>
  <si>
    <t>Осуществление мониторинга на полигоне ТБО</t>
  </si>
  <si>
    <t>Выполнение работ по производству инженерных изысканий и разработке проекта рекультивации площадки полигона твердых бытовых отходов с.Александровское Александровского района Томской области</t>
  </si>
  <si>
    <t>Ликвидация места несанкционированного размещения отходов на территории Томской области, Верхнекетского района в р.п. Белый Яр, площадь территории 2,3 Га, объем 150 куб.м.</t>
  </si>
  <si>
    <t>Томская область, Верхнекетский район, п. Сайга</t>
  </si>
  <si>
    <t>Ликвидация места несанкционированного размещения отходов на территории Томской области, Верхнекетского района в п. Сайга, площадь территории 0,9 Га, объем 90 куб.м.</t>
  </si>
  <si>
    <t>Томская область, Верхнекетский район, п. Клюквинка</t>
  </si>
  <si>
    <t>Ликвидация места несанкционированного размещения отходов на территории Томской области, Верхнекетского района в п. Клюквинка, площадь территории 0,5 Га, объем 100 куб.м.</t>
  </si>
  <si>
    <t>Ликвидация места несанкционированного размещения отходов на территории Томской области, Верхнекетского района в п. Клюквинка, площадь территории 0,6 Га, объем 100 куб.м.</t>
  </si>
  <si>
    <t>Томская область, Верхнекетский район, п. Катайга</t>
  </si>
  <si>
    <t>Ликвидация места несанкционированного размещения отходов на территории Томской области, Верхнекетского района в п. Катайга, площадь территории 0,2 Га, объем 50 куб.м.</t>
  </si>
  <si>
    <t>Томская область, Верхнекетский район, п. Степановка</t>
  </si>
  <si>
    <t>Ликвидация места несанкционированного размещения отходов на территории Томской области, Верхнекетского района в п. Степановка, площадь территории 2 Га, объем 500 куб.м.</t>
  </si>
  <si>
    <t>1.01</t>
  </si>
  <si>
    <t xml:space="preserve">Выявление и оценка объектов накопленного вреда окружающей среде, в том числе проведение инженерных изысканий на таких объектах
</t>
  </si>
  <si>
    <t xml:space="preserve"> Выявление объектов накопленного вреда окружающей среде, в том числе проведение инженерных изысканий в сельских поселениях Каргасокского района по заявкам Администраций сельских поселений</t>
  </si>
  <si>
    <t>1.02</t>
  </si>
  <si>
    <t xml:space="preserve">Разработка проектно-сметной документации по ликвидации накопленного вреда окружающей среде
</t>
  </si>
  <si>
    <t xml:space="preserve">Разработка проектно-сметной документации по ликвидации накопленного вреда окружающей среде на выявленных объектах в сельских поселениях Каргасокского района по заявкам Администраций сельских поселений
</t>
  </si>
  <si>
    <t xml:space="preserve">Проведение работ по ликвидации накопленного вреда окружающей среде
</t>
  </si>
  <si>
    <t xml:space="preserve">Проведение работ по ликвидации накопленного вреда окружающей среде на выявленных объектах в сельских поселениях Каргасокского района по заявкам Администраций сельских поселений
</t>
  </si>
  <si>
    <t>1.04</t>
  </si>
  <si>
    <t xml:space="preserve">Осуществление контроля и приемки проведенных работ по ликвидации объектов накопленного вреда окружающей среде
</t>
  </si>
  <si>
    <t>Осуществление контроля и приемки проведенных работ по ликвидации объектов накопленного вреда окружающей среде на выявленных объектах в сельских поселениях Каргасокского района по заявкам Администраций сельских поселений</t>
  </si>
  <si>
    <t>Проектирование блочно-модульной котельной "Южная" с.Каргасок, пер. Южный, 51 (снижение мощности с 14 МВт до 10 МВт и, как следствие, снижение выбросов загрязняющих веществ в атмосферный воздух)</t>
  </si>
  <si>
    <t>Разработка ПСД «Реконструкция котельных «Центральная» и "Восточная" в с. Каргасок Каргасокского района Томской области»</t>
  </si>
  <si>
    <t>Разработка проектно-сметной документации на объект: «Строительство автономного источника теплоснабжения на природном газе для МБОУ «Каргасокский д/сад №1» в с. Каргасок Каргасокского района Томской области»</t>
  </si>
  <si>
    <t xml:space="preserve">Разработка проектно-сметной документации в целях реализации мероприятий, направленных на ликвидацию мест несанкционированного размещения отходов
</t>
  </si>
  <si>
    <t>Разработка проектно-сметной документации на ликвидацию мест несанкционированного размещения отходов в сельских поселениях Каргасокского района по заявкам Администраций сельских поселений</t>
  </si>
  <si>
    <t>Ликвидация выявленных мест несанкционированного размещения отходов в сельских поселениях Каргасокского района по заявкам Администраций сельских поселений</t>
  </si>
  <si>
    <t>Томская область, Кожевниковский район, с. Сафроновка</t>
  </si>
  <si>
    <t>Ликвидация мест несанкционированного складирования отходов в окрестностях д.Сафроновка Кожевниковского района Томской области. (70:07:0100038:824)</t>
  </si>
  <si>
    <t>10.03</t>
  </si>
  <si>
    <t>Томская область, Кожевниковский район, с. Десятово</t>
  </si>
  <si>
    <t>Ликвидация мест несанкционированного складирования отходов в окрестностях д. Десятово Кожевниковского района Томской области (70:07:0100038:823)</t>
  </si>
  <si>
    <t>Томская область, Кожевниковский район, с. Астраханцево</t>
  </si>
  <si>
    <t>Ликвидация мест несанкционированного складирования отходов в окрестностях д. Астраханцево, Кожевниковского района Томской области (70:07:0100040:118)</t>
  </si>
  <si>
    <t>Ликвидация мест несанкционированного размещения отходов на территории Первомайского района по заявкам сельских поселений</t>
  </si>
  <si>
    <t>Разработка проектно-сметной документации в целях реализации мероприятий, направленных на снижение загрязнения атмосферного воздуха (Строительство, реконструкция канализационных очистных сооружений)</t>
  </si>
  <si>
    <t>Разработка проектно-сметной документации в целях реализации мероприятий, направленных на снижение загрязнения атмосферного воздуха (Перевод котельного оборудования с угольного топлива на экологическое чистое топливо)</t>
  </si>
  <si>
    <t>городской округ ЗАТО Северск, г.Северск</t>
  </si>
  <si>
    <t xml:space="preserve">Мероприятия по текущему содержанию объектов озеленения города </t>
  </si>
  <si>
    <t>Ликвидация мест несанкционированного складирования отходов на территории Томской области</t>
  </si>
  <si>
    <t>* указывается объем расходов, произведенных до текущего года. Для плана, утверждаемого в 2022 году, указывается объем расходов, произведенных до 01.09.2022</t>
  </si>
  <si>
    <t>Организация сбора и вывоза твердых бытовых отходов, несанкционированно размещенных на территории земель лесного фонда</t>
  </si>
  <si>
    <t>Санитарная вырубка, обрезка аварийных деревьев, корчевка пней, посадка зеленых насаждений, содержание травяного покрова (скашивание травы вдоль дорог) в сельских поселениях Каргасокского района по заявкам Администраций сельских поселений</t>
  </si>
  <si>
    <t>Благоустройство общественных мест (Парк Победы, Сквер у Ленина, Площадь возле автовокзала, Сквер на набережной р. Обь  по ул. Пушкина в с. Каргасок, Сквер любви, семьи и верности и т.д.). Разработка дизайн-проектов на озеленение общественных территорий, посадка зеленых насаждений, содержание клумб и травяного покрова</t>
  </si>
  <si>
    <t>4.05</t>
  </si>
  <si>
    <t xml:space="preserve">Мониторинг состояния и загрязнения окружающей среды на объекте размещения отходов </t>
  </si>
  <si>
    <t>Томская область, Чаинский район, Подгорнское сельское поселение</t>
  </si>
  <si>
    <t>Осуществление мониторинга на полигоне ТБО с. Подгорное</t>
  </si>
  <si>
    <t>Ликвидация мест несанкционированного размещения отходов в сельских поселениях Асиновского района</t>
  </si>
  <si>
    <t>Томская область, Асиновский район</t>
  </si>
  <si>
    <t xml:space="preserve">Место несанкционированного размещения отходов  </t>
  </si>
  <si>
    <t xml:space="preserve">Разработка проектной документации в целях  строительства объекта капитального строительства по объекту: «Строительство полигона твердых коммунальных отходов на территории Новосельцевского сельского поселения Парабельского района Томской области, 100 километр автомобильной дороги «Могильный Мыс-Парабель-Каргасок» </t>
  </si>
  <si>
    <t>Разработка проектно-сметной документации  объекта капитального строительства "Автономный источник теплоснабжения по адресу: ул.Мира, 3, п.Заводской, Парабельский район, Томская область"
(переход с угольного топлива на природный газ)</t>
  </si>
  <si>
    <t>Благоустройство общественных мест (Парк семейного отдыха, Парк Победы, Лыжная база и т.д.). Мероприятия по текущему содержанию, посадка зеленых насаждений, содержание клумб и травяного покрова</t>
  </si>
  <si>
    <t>Томская область, Тегульдетский район с.Тегульдет</t>
  </si>
  <si>
    <t>Ликвидация мест несанкционированного размещения отходов на территории Томской области, Тегульдетского района в окрестностях с. Тегульдет, (70:13:0100016:125)</t>
  </si>
  <si>
    <t>Проектирование блочно-модульной котельной (снижение мощности с 7,44 МВт до 5 МВт и, как следствие, снижение выбросов загрязняющих веществ в атмосферный воздух)</t>
  </si>
  <si>
    <t xml:space="preserve">Мероприятия по текущему содержанию объектов озеленения, санитарная вырубка, обрезка аварийных деревьев сельских поселений Александровского района </t>
  </si>
  <si>
    <t>Томская область, Колпашевский район</t>
  </si>
  <si>
    <t>Ликвидация мест несанкционированного размещения отходов на территории Колпашевского района по заявкам от сельских поселений</t>
  </si>
  <si>
    <t>Сокращение площади несанкционированного размещения отходов в районе  с.Зырянское, с. Дубровка</t>
  </si>
  <si>
    <t>Сокращение площади несанкционированного размещения отходов в районе  с.Богословка</t>
  </si>
  <si>
    <t>3071.40</t>
  </si>
  <si>
    <t>Исполнитель: Немировская Елена Викторовна, Орлов Алексей Дмитриевич, Коростелев Александр Васильевич 3822-903847 (дата составления 22.10.2024)</t>
  </si>
  <si>
    <t xml:space="preserve">УТВЕРЖДАЮ
И.о. начальника Департамента природных ресурсов и охраны окружающей среды Томской области 
_____________   Т.Н. Мочалова
«24» декабря 2024 г.
М.П.
</t>
  </si>
  <si>
    <t>к Правилам разработки и согласования плана мероприятий, указанных в пункте 1 статьи 16.6, пункте 1 статьи 75.1 и пункте 1 статьи 78.2 Федерального 
закона "Об охране окружающей среды", субъекта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</si>
</sst>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#,##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PT Astra Serif"/>
      <family val="1"/>
      <charset val="204"/>
    </font>
    <font>
      <sz val="11"/>
      <color rgb="FFFF0000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indexed="8"/>
      <name val="Calibri"/>
      <family val="2"/>
    </font>
    <font>
      <sz val="11"/>
      <color rgb="FFFF0000"/>
      <name val="PT Astra Serif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PT Astra Serif"/>
      <family val="1"/>
      <charset val="204"/>
    </font>
    <font>
      <sz val="12"/>
      <name val="PT Astra Serif"/>
      <family val="1"/>
      <charset val="204"/>
    </font>
    <font>
      <sz val="11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sz val="11"/>
      <name val="Calibri"/>
      <family val="2"/>
      <scheme val="minor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6" fillId="3" borderId="14" applyNumberFormat="0" applyAlignment="0" applyProtection="0"/>
    <xf numFmtId="164" fontId="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</cellStyleXfs>
  <cellXfs count="172">
    <xf numFmtId="0" fontId="0" fillId="0" borderId="0" xfId="0"/>
    <xf numFmtId="0" fontId="5" fillId="0" borderId="0" xfId="0" applyFont="1" applyFill="1"/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top" wrapText="1"/>
    </xf>
    <xf numFmtId="0" fontId="8" fillId="0" borderId="0" xfId="0" applyFont="1" applyFill="1" applyAlignment="1">
      <alignment vertical="center"/>
    </xf>
    <xf numFmtId="0" fontId="8" fillId="0" borderId="0" xfId="0" applyFont="1" applyFill="1"/>
    <xf numFmtId="0" fontId="8" fillId="2" borderId="0" xfId="0" applyFont="1" applyFill="1"/>
    <xf numFmtId="0" fontId="8" fillId="0" borderId="0" xfId="0" applyFont="1" applyFill="1" applyBorder="1"/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wrapText="1"/>
    </xf>
    <xf numFmtId="0" fontId="5" fillId="2" borderId="0" xfId="0" applyFont="1" applyFill="1" applyBorder="1"/>
    <xf numFmtId="0" fontId="5" fillId="2" borderId="0" xfId="0" applyFont="1" applyFill="1"/>
    <xf numFmtId="0" fontId="5" fillId="0" borderId="1" xfId="0" applyFont="1" applyFill="1" applyBorder="1"/>
    <xf numFmtId="4" fontId="5" fillId="0" borderId="0" xfId="0" applyNumberFormat="1" applyFont="1" applyFill="1" applyBorder="1" applyAlignment="1">
      <alignment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0" xfId="0" applyFont="1" applyFill="1" applyAlignment="1">
      <alignment wrapText="1"/>
    </xf>
    <xf numFmtId="0" fontId="8" fillId="2" borderId="0" xfId="0" applyFont="1" applyFill="1" applyAlignment="1">
      <alignment wrapText="1"/>
    </xf>
    <xf numFmtId="2" fontId="8" fillId="2" borderId="0" xfId="0" applyNumberFormat="1" applyFont="1" applyFill="1" applyAlignment="1">
      <alignment wrapText="1"/>
    </xf>
    <xf numFmtId="2" fontId="5" fillId="0" borderId="0" xfId="0" applyNumberFormat="1" applyFont="1" applyFill="1"/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wrapText="1"/>
    </xf>
    <xf numFmtId="0" fontId="5" fillId="2" borderId="0" xfId="0" applyFont="1" applyFill="1" applyAlignment="1">
      <alignment wrapText="1"/>
    </xf>
    <xf numFmtId="4" fontId="5" fillId="2" borderId="0" xfId="0" applyNumberFormat="1" applyFont="1" applyFill="1" applyAlignment="1">
      <alignment wrapText="1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4" fillId="2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4" fontId="10" fillId="2" borderId="1" xfId="0" applyNumberFormat="1" applyFont="1" applyFill="1" applyBorder="1" applyAlignment="1">
      <alignment horizontal="center" vertical="top" wrapText="1"/>
    </xf>
    <xf numFmtId="165" fontId="11" fillId="0" borderId="1" xfId="0" applyNumberFormat="1" applyFont="1" applyFill="1" applyBorder="1"/>
    <xf numFmtId="49" fontId="4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13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 shrinkToFit="1"/>
    </xf>
    <xf numFmtId="4" fontId="4" fillId="0" borderId="1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vertical="top"/>
    </xf>
    <xf numFmtId="0" fontId="4" fillId="0" borderId="3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2" fontId="4" fillId="0" borderId="1" xfId="0" applyNumberFormat="1" applyFont="1" applyFill="1" applyBorder="1" applyAlignment="1">
      <alignment horizontal="center" vertical="center" wrapText="1" shrinkToFit="1"/>
    </xf>
    <xf numFmtId="4" fontId="4" fillId="0" borderId="15" xfId="0" applyNumberFormat="1" applyFont="1" applyFill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top" wrapText="1"/>
    </xf>
    <xf numFmtId="0" fontId="14" fillId="0" borderId="0" xfId="0" applyFont="1" applyFill="1" applyBorder="1" applyAlignment="1">
      <alignment wrapText="1"/>
    </xf>
    <xf numFmtId="0" fontId="14" fillId="0" borderId="0" xfId="0" applyFont="1" applyFill="1" applyBorder="1"/>
    <xf numFmtId="0" fontId="14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4" fontId="10" fillId="0" borderId="6" xfId="0" applyNumberFormat="1" applyFont="1" applyFill="1" applyBorder="1" applyAlignment="1">
      <alignment horizontal="center" vertical="top" wrapText="1"/>
    </xf>
    <xf numFmtId="4" fontId="10" fillId="2" borderId="6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 shrinkToFit="1"/>
    </xf>
    <xf numFmtId="4" fontId="12" fillId="0" borderId="1" xfId="3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 shrinkToFit="1"/>
    </xf>
    <xf numFmtId="4" fontId="12" fillId="2" borderId="1" xfId="0" applyNumberFormat="1" applyFont="1" applyFill="1" applyBorder="1" applyAlignment="1">
      <alignment horizontal="center" vertical="center" wrapText="1" shrinkToFit="1"/>
    </xf>
    <xf numFmtId="0" fontId="12" fillId="2" borderId="1" xfId="0" applyFont="1" applyFill="1" applyBorder="1" applyAlignment="1">
      <alignment horizontal="center" vertical="center" wrapText="1" shrinkToFit="1"/>
    </xf>
    <xf numFmtId="2" fontId="12" fillId="2" borderId="1" xfId="0" applyNumberFormat="1" applyFont="1" applyFill="1" applyBorder="1" applyAlignment="1">
      <alignment horizontal="center" vertical="center" wrapText="1" shrinkToFit="1"/>
    </xf>
    <xf numFmtId="4" fontId="10" fillId="0" borderId="8" xfId="0" applyNumberFormat="1" applyFont="1" applyFill="1" applyBorder="1" applyAlignment="1">
      <alignment horizontal="center" vertical="top" wrapText="1"/>
    </xf>
    <xf numFmtId="4" fontId="10" fillId="2" borderId="8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14" fillId="2" borderId="0" xfId="0" applyFont="1" applyFill="1" applyBorder="1" applyAlignment="1">
      <alignment wrapText="1"/>
    </xf>
    <xf numFmtId="0" fontId="1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top"/>
    </xf>
    <xf numFmtId="0" fontId="4" fillId="0" borderId="14" xfId="1" applyFont="1" applyFill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top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0" borderId="14" xfId="1" applyNumberFormat="1" applyFont="1" applyFill="1" applyAlignment="1">
      <alignment horizontal="center" vertical="center" wrapText="1"/>
    </xf>
    <xf numFmtId="0" fontId="4" fillId="0" borderId="14" xfId="1" applyFont="1" applyFill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center" wrapText="1"/>
    </xf>
    <xf numFmtId="2" fontId="1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4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center" wrapText="1" shrinkToFit="1"/>
    </xf>
    <xf numFmtId="4" fontId="4" fillId="2" borderId="1" xfId="0" applyNumberFormat="1" applyFont="1" applyFill="1" applyBorder="1" applyAlignment="1">
      <alignment horizontal="center" vertical="center" wrapText="1" shrinkToFit="1"/>
    </xf>
    <xf numFmtId="0" fontId="4" fillId="0" borderId="1" xfId="0" applyNumberFormat="1" applyFont="1" applyFill="1" applyBorder="1" applyAlignment="1">
      <alignment horizontal="center" vertical="center" wrapText="1" shrinkToFi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4" fontId="4" fillId="2" borderId="5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 shrinkToFi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4" fontId="12" fillId="0" borderId="8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horizontal="center" vertical="top" wrapText="1"/>
    </xf>
    <xf numFmtId="0" fontId="10" fillId="0" borderId="11" xfId="0" applyFont="1" applyFill="1" applyBorder="1" applyAlignment="1">
      <alignment horizontal="center" vertical="top" wrapText="1"/>
    </xf>
    <xf numFmtId="0" fontId="10" fillId="0" borderId="12" xfId="0" applyFont="1" applyFill="1" applyBorder="1" applyAlignment="1">
      <alignment horizontal="center" vertical="top" wrapText="1"/>
    </xf>
    <xf numFmtId="0" fontId="10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/>
    <xf numFmtId="0" fontId="10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</cellXfs>
  <cellStyles count="9">
    <cellStyle name="Вывод" xfId="1" builtinId="21"/>
    <cellStyle name="Обычный" xfId="0" builtinId="0"/>
    <cellStyle name="Обычный 2" xfId="5" xr:uid="{00000000-0005-0000-0000-000002000000}"/>
    <cellStyle name="Обычный 2 2" xfId="8" xr:uid="{00000000-0005-0000-0000-000003000000}"/>
    <cellStyle name="Обычный 6" xfId="3" xr:uid="{00000000-0005-0000-0000-000004000000}"/>
    <cellStyle name="Обычный 6 2" xfId="6" xr:uid="{00000000-0005-0000-0000-000005000000}"/>
    <cellStyle name="Обычный 7" xfId="4" xr:uid="{00000000-0005-0000-0000-000006000000}"/>
    <cellStyle name="Обычный 7 2" xfId="7" xr:uid="{00000000-0005-0000-0000-000007000000}"/>
    <cellStyle name="Финансовый 2" xfId="2" xr:uid="{00000000-0005-0000-0000-000008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146"/>
  <sheetViews>
    <sheetView tabSelected="1" view="pageBreakPreview" topLeftCell="A121" zoomScale="70" zoomScaleNormal="70" zoomScaleSheetLayoutView="70" workbookViewId="0">
      <selection activeCell="O2" sqref="O2"/>
    </sheetView>
  </sheetViews>
  <sheetFormatPr defaultRowHeight="15" x14ac:dyDescent="0.25"/>
  <cols>
    <col min="1" max="1" width="5" style="35" customWidth="1"/>
    <col min="2" max="2" width="13" style="1" customWidth="1"/>
    <col min="3" max="3" width="28.5703125" style="1" customWidth="1"/>
    <col min="4" max="4" width="24.85546875" style="1" customWidth="1"/>
    <col min="5" max="5" width="38.42578125" style="1" customWidth="1"/>
    <col min="6" max="6" width="21.7109375" style="1" customWidth="1"/>
    <col min="7" max="7" width="14.7109375" style="1" customWidth="1"/>
    <col min="8" max="8" width="14.85546875" style="1" customWidth="1"/>
    <col min="9" max="9" width="15.140625" style="1" customWidth="1"/>
    <col min="10" max="10" width="10.42578125" style="1" customWidth="1"/>
    <col min="11" max="11" width="13.42578125" style="1" customWidth="1"/>
    <col min="12" max="12" width="11.7109375" style="1" customWidth="1"/>
    <col min="13" max="13" width="11.140625" style="21" customWidth="1"/>
    <col min="14" max="14" width="13.28515625" style="1" customWidth="1"/>
    <col min="15" max="15" width="12.85546875" style="1" customWidth="1"/>
    <col min="16" max="16" width="11.28515625" style="21" customWidth="1"/>
    <col min="17" max="17" width="11.7109375" style="1" customWidth="1"/>
    <col min="18" max="18" width="13.28515625" style="1" customWidth="1"/>
    <col min="19" max="19" width="24.42578125" style="1" bestFit="1" customWidth="1"/>
    <col min="20" max="20" width="9.140625" style="3"/>
    <col min="21" max="21" width="19.28515625" style="3" customWidth="1"/>
    <col min="22" max="22" width="20.42578125" style="3" customWidth="1"/>
    <col min="23" max="85" width="9.140625" style="3"/>
    <col min="86" max="16384" width="9.140625" style="1"/>
  </cols>
  <sheetData>
    <row r="1" spans="1:85" s="37" customFormat="1" x14ac:dyDescent="0.25">
      <c r="A1" s="36"/>
      <c r="M1" s="38"/>
      <c r="P1" s="38"/>
      <c r="Q1" s="38"/>
      <c r="S1" s="37" t="s">
        <v>70</v>
      </c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  <c r="BA1" s="107"/>
      <c r="BB1" s="107"/>
      <c r="BC1" s="107"/>
      <c r="BD1" s="107"/>
      <c r="BE1" s="107"/>
      <c r="BF1" s="107"/>
      <c r="BG1" s="107"/>
      <c r="BH1" s="107"/>
      <c r="BI1" s="107"/>
      <c r="BJ1" s="107"/>
      <c r="BK1" s="107"/>
      <c r="BL1" s="107"/>
      <c r="BM1" s="107"/>
      <c r="BN1" s="107"/>
      <c r="BO1" s="107"/>
      <c r="BP1" s="107"/>
      <c r="BQ1" s="107"/>
      <c r="BR1" s="107"/>
      <c r="BS1" s="107"/>
      <c r="BT1" s="107"/>
      <c r="BU1" s="107"/>
      <c r="BV1" s="107"/>
      <c r="BW1" s="107"/>
      <c r="BX1" s="107"/>
      <c r="BY1" s="107"/>
      <c r="BZ1" s="107"/>
      <c r="CA1" s="107"/>
      <c r="CB1" s="107"/>
      <c r="CC1" s="107"/>
      <c r="CD1" s="107"/>
      <c r="CE1" s="107"/>
      <c r="CF1" s="107"/>
      <c r="CG1" s="107"/>
    </row>
    <row r="2" spans="1:85" s="37" customFormat="1" ht="85.5" customHeight="1" x14ac:dyDescent="0.25">
      <c r="A2" s="36"/>
      <c r="M2" s="38"/>
      <c r="P2" s="38"/>
      <c r="Q2" s="160" t="s">
        <v>216</v>
      </c>
      <c r="R2" s="161"/>
      <c r="S2" s="161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</row>
    <row r="3" spans="1:85" s="37" customFormat="1" ht="154.5" customHeight="1" x14ac:dyDescent="0.25">
      <c r="A3" s="36"/>
      <c r="M3" s="38"/>
      <c r="P3" s="38"/>
      <c r="Q3" s="160" t="s">
        <v>215</v>
      </c>
      <c r="R3" s="161"/>
      <c r="S3" s="161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</row>
    <row r="4" spans="1:85" s="14" customFormat="1" x14ac:dyDescent="0.25">
      <c r="A4" s="13"/>
      <c r="M4" s="15"/>
      <c r="P4" s="15"/>
      <c r="Q4" s="15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</row>
    <row r="5" spans="1:85" s="14" customFormat="1" x14ac:dyDescent="0.25">
      <c r="A5" s="166" t="s">
        <v>110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</row>
    <row r="6" spans="1:85" s="14" customFormat="1" ht="43.5" customHeight="1" x14ac:dyDescent="0.25">
      <c r="A6" s="164" t="s">
        <v>69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2"/>
      <c r="N6" s="162"/>
      <c r="O6" s="162"/>
      <c r="P6" s="162"/>
      <c r="Q6" s="162"/>
      <c r="R6" s="162"/>
      <c r="S6" s="162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</row>
    <row r="7" spans="1:85" s="14" customFormat="1" x14ac:dyDescent="0.25">
      <c r="A7" s="166" t="s">
        <v>18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</row>
    <row r="8" spans="1:85" s="14" customFormat="1" x14ac:dyDescent="0.25">
      <c r="A8" s="162" t="s">
        <v>132</v>
      </c>
      <c r="B8" s="162"/>
      <c r="C8" s="162"/>
      <c r="D8" s="162"/>
      <c r="E8" s="162"/>
      <c r="F8" s="162"/>
      <c r="G8" s="162"/>
      <c r="H8" s="162"/>
      <c r="I8" s="162"/>
      <c r="J8" s="163"/>
      <c r="K8" s="163"/>
      <c r="L8" s="163"/>
      <c r="M8" s="163"/>
      <c r="N8" s="163"/>
      <c r="O8" s="163"/>
      <c r="P8" s="163"/>
      <c r="Q8" s="163"/>
      <c r="R8" s="163"/>
      <c r="S8" s="163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</row>
    <row r="9" spans="1:85" x14ac:dyDescent="0.25">
      <c r="A9" s="36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8"/>
      <c r="N9" s="37"/>
      <c r="O9" s="37"/>
      <c r="P9" s="38"/>
      <c r="Q9" s="37"/>
      <c r="R9" s="37"/>
      <c r="S9" s="37"/>
    </row>
    <row r="10" spans="1:85" ht="31.5" customHeight="1" x14ac:dyDescent="0.25">
      <c r="A10" s="165" t="s">
        <v>0</v>
      </c>
      <c r="B10" s="165" t="s">
        <v>1</v>
      </c>
      <c r="C10" s="165" t="s">
        <v>2</v>
      </c>
      <c r="D10" s="165" t="s">
        <v>3</v>
      </c>
      <c r="E10" s="165" t="s">
        <v>4</v>
      </c>
      <c r="F10" s="165" t="s">
        <v>111</v>
      </c>
      <c r="G10" s="165" t="s">
        <v>5</v>
      </c>
      <c r="H10" s="165"/>
      <c r="I10" s="165" t="s">
        <v>116</v>
      </c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2"/>
      <c r="U10" s="2"/>
      <c r="V10" s="2"/>
      <c r="W10" s="2"/>
      <c r="X10" s="2"/>
      <c r="Y10" s="2"/>
    </row>
    <row r="11" spans="1:85" ht="42" customHeight="1" x14ac:dyDescent="0.25">
      <c r="A11" s="165"/>
      <c r="B11" s="165"/>
      <c r="C11" s="165"/>
      <c r="D11" s="165"/>
      <c r="E11" s="165"/>
      <c r="F11" s="165"/>
      <c r="G11" s="165" t="s">
        <v>6</v>
      </c>
      <c r="H11" s="165" t="s">
        <v>7</v>
      </c>
      <c r="I11" s="165" t="s">
        <v>112</v>
      </c>
      <c r="J11" s="165" t="s">
        <v>8</v>
      </c>
      <c r="K11" s="165"/>
      <c r="L11" s="165"/>
      <c r="M11" s="165" t="s">
        <v>10</v>
      </c>
      <c r="N11" s="165"/>
      <c r="O11" s="165"/>
      <c r="P11" s="165" t="s">
        <v>11</v>
      </c>
      <c r="Q11" s="165"/>
      <c r="R11" s="165"/>
      <c r="S11" s="165" t="s">
        <v>12</v>
      </c>
      <c r="T11" s="2"/>
      <c r="U11" s="2"/>
      <c r="V11" s="2"/>
      <c r="W11" s="2"/>
      <c r="X11" s="2"/>
      <c r="Y11" s="2"/>
    </row>
    <row r="12" spans="1:85" ht="39" customHeight="1" x14ac:dyDescent="0.25">
      <c r="A12" s="165"/>
      <c r="B12" s="165"/>
      <c r="C12" s="165"/>
      <c r="D12" s="165"/>
      <c r="E12" s="165"/>
      <c r="F12" s="165"/>
      <c r="G12" s="165"/>
      <c r="H12" s="165"/>
      <c r="I12" s="165"/>
      <c r="J12" s="165" t="s">
        <v>9</v>
      </c>
      <c r="K12" s="165"/>
      <c r="L12" s="165"/>
      <c r="M12" s="165" t="s">
        <v>9</v>
      </c>
      <c r="N12" s="165"/>
      <c r="O12" s="165"/>
      <c r="P12" s="165" t="s">
        <v>9</v>
      </c>
      <c r="Q12" s="165"/>
      <c r="R12" s="165"/>
      <c r="S12" s="165"/>
      <c r="T12" s="2"/>
      <c r="U12" s="2"/>
      <c r="V12" s="2"/>
      <c r="W12" s="2"/>
      <c r="X12" s="2"/>
      <c r="Y12" s="2"/>
    </row>
    <row r="13" spans="1:85" ht="54.75" customHeight="1" x14ac:dyDescent="0.25">
      <c r="A13" s="165"/>
      <c r="B13" s="165"/>
      <c r="C13" s="165"/>
      <c r="D13" s="165"/>
      <c r="E13" s="165"/>
      <c r="F13" s="165"/>
      <c r="G13" s="165"/>
      <c r="H13" s="165"/>
      <c r="I13" s="165"/>
      <c r="J13" s="4" t="s">
        <v>113</v>
      </c>
      <c r="K13" s="4" t="s">
        <v>114</v>
      </c>
      <c r="L13" s="4" t="s">
        <v>115</v>
      </c>
      <c r="M13" s="7" t="s">
        <v>113</v>
      </c>
      <c r="N13" s="4" t="s">
        <v>114</v>
      </c>
      <c r="O13" s="4" t="s">
        <v>115</v>
      </c>
      <c r="P13" s="7" t="s">
        <v>113</v>
      </c>
      <c r="Q13" s="4" t="s">
        <v>114</v>
      </c>
      <c r="R13" s="4" t="s">
        <v>115</v>
      </c>
      <c r="S13" s="165"/>
      <c r="T13" s="2"/>
      <c r="U13" s="2"/>
      <c r="V13" s="2"/>
      <c r="W13" s="2"/>
      <c r="X13" s="2"/>
      <c r="Y13" s="2"/>
    </row>
    <row r="14" spans="1:85" ht="71.25" customHeight="1" x14ac:dyDescent="0.25">
      <c r="A14" s="90">
        <v>1</v>
      </c>
      <c r="B14" s="71" t="s">
        <v>73</v>
      </c>
      <c r="C14" s="91" t="s">
        <v>51</v>
      </c>
      <c r="D14" s="91" t="s">
        <v>58</v>
      </c>
      <c r="E14" s="91" t="s">
        <v>59</v>
      </c>
      <c r="F14" s="70">
        <f>SUM(L14:R14)</f>
        <v>28634.699999999997</v>
      </c>
      <c r="G14" s="96">
        <v>2024</v>
      </c>
      <c r="H14" s="96">
        <v>2026</v>
      </c>
      <c r="I14" s="96">
        <v>0</v>
      </c>
      <c r="J14" s="96">
        <v>0</v>
      </c>
      <c r="K14" s="96">
        <v>0</v>
      </c>
      <c r="L14" s="96">
        <v>0</v>
      </c>
      <c r="M14" s="96">
        <v>0</v>
      </c>
      <c r="N14" s="96">
        <v>0</v>
      </c>
      <c r="O14" s="96">
        <v>0</v>
      </c>
      <c r="P14" s="96">
        <v>500</v>
      </c>
      <c r="Q14" s="96">
        <v>16067.6</v>
      </c>
      <c r="R14" s="96">
        <v>12067.1</v>
      </c>
      <c r="S14" s="96"/>
      <c r="T14" s="2"/>
      <c r="U14" s="2"/>
      <c r="V14" s="2"/>
      <c r="W14" s="2"/>
      <c r="X14" s="2"/>
      <c r="Y14" s="2"/>
    </row>
    <row r="15" spans="1:85" ht="249" customHeight="1" x14ac:dyDescent="0.25">
      <c r="A15" s="90">
        <v>2</v>
      </c>
      <c r="B15" s="71" t="s">
        <v>98</v>
      </c>
      <c r="C15" s="91" t="s">
        <v>148</v>
      </c>
      <c r="D15" s="91" t="s">
        <v>58</v>
      </c>
      <c r="E15" s="91" t="s">
        <v>149</v>
      </c>
      <c r="F15" s="70">
        <f>SUM(L15:R15)</f>
        <v>840</v>
      </c>
      <c r="G15" s="96">
        <v>2024</v>
      </c>
      <c r="H15" s="96">
        <v>2026</v>
      </c>
      <c r="I15" s="96">
        <v>0</v>
      </c>
      <c r="J15" s="96">
        <v>0</v>
      </c>
      <c r="K15" s="96">
        <v>0</v>
      </c>
      <c r="L15" s="96">
        <v>0</v>
      </c>
      <c r="M15" s="96">
        <v>0</v>
      </c>
      <c r="N15" s="96">
        <v>0</v>
      </c>
      <c r="O15" s="96">
        <v>0</v>
      </c>
      <c r="P15" s="96">
        <v>250</v>
      </c>
      <c r="Q15" s="96">
        <v>280</v>
      </c>
      <c r="R15" s="96">
        <v>310</v>
      </c>
      <c r="S15" s="96"/>
      <c r="T15" s="2"/>
      <c r="U15" s="2"/>
      <c r="V15" s="2"/>
      <c r="W15" s="2"/>
      <c r="X15" s="2"/>
      <c r="Y15" s="2"/>
    </row>
    <row r="16" spans="1:85" ht="99" customHeight="1" x14ac:dyDescent="0.25">
      <c r="A16" s="90">
        <v>3</v>
      </c>
      <c r="B16" s="71" t="s">
        <v>76</v>
      </c>
      <c r="C16" s="91" t="s">
        <v>109</v>
      </c>
      <c r="D16" s="91" t="s">
        <v>58</v>
      </c>
      <c r="E16" s="91" t="s">
        <v>130</v>
      </c>
      <c r="F16" s="70">
        <f>SUM(L16:R16)</f>
        <v>2008.37</v>
      </c>
      <c r="G16" s="96">
        <v>2023</v>
      </c>
      <c r="H16" s="96">
        <v>2024</v>
      </c>
      <c r="I16" s="96">
        <v>0</v>
      </c>
      <c r="J16" s="96">
        <v>0</v>
      </c>
      <c r="K16" s="96">
        <v>0</v>
      </c>
      <c r="L16" s="96">
        <v>0</v>
      </c>
      <c r="M16" s="96">
        <v>0</v>
      </c>
      <c r="N16" s="96">
        <v>0</v>
      </c>
      <c r="O16" s="96">
        <v>0</v>
      </c>
      <c r="P16" s="96">
        <v>2008.37</v>
      </c>
      <c r="Q16" s="96">
        <v>0</v>
      </c>
      <c r="R16" s="96">
        <v>0</v>
      </c>
      <c r="S16" s="96"/>
      <c r="T16" s="2"/>
      <c r="U16" s="2"/>
      <c r="V16" s="2"/>
      <c r="W16" s="2"/>
      <c r="X16" s="2"/>
      <c r="Y16" s="2"/>
    </row>
    <row r="17" spans="1:85" ht="132.75" customHeight="1" x14ac:dyDescent="0.25">
      <c r="A17" s="90">
        <v>4</v>
      </c>
      <c r="B17" s="71" t="s">
        <v>99</v>
      </c>
      <c r="C17" s="91" t="s">
        <v>97</v>
      </c>
      <c r="D17" s="91" t="s">
        <v>58</v>
      </c>
      <c r="E17" s="91" t="s">
        <v>150</v>
      </c>
      <c r="F17" s="70">
        <f>SUM(L17:R17)</f>
        <v>7471.8</v>
      </c>
      <c r="G17" s="96">
        <v>2024</v>
      </c>
      <c r="H17" s="96">
        <v>2024</v>
      </c>
      <c r="I17" s="96">
        <v>0</v>
      </c>
      <c r="J17" s="96">
        <v>0</v>
      </c>
      <c r="K17" s="96">
        <v>0</v>
      </c>
      <c r="L17" s="96">
        <v>0</v>
      </c>
      <c r="M17" s="96">
        <v>0</v>
      </c>
      <c r="N17" s="96">
        <v>0</v>
      </c>
      <c r="O17" s="96">
        <v>0</v>
      </c>
      <c r="P17" s="96">
        <v>7471.8</v>
      </c>
      <c r="Q17" s="96">
        <v>0</v>
      </c>
      <c r="R17" s="96">
        <v>0</v>
      </c>
      <c r="S17" s="96"/>
      <c r="T17" s="2"/>
      <c r="U17" s="2"/>
      <c r="V17" s="2"/>
      <c r="W17" s="2"/>
      <c r="X17" s="2"/>
      <c r="Y17" s="2"/>
    </row>
    <row r="18" spans="1:85" ht="99" customHeight="1" x14ac:dyDescent="0.25">
      <c r="A18" s="90">
        <v>5</v>
      </c>
      <c r="B18" s="91" t="s">
        <v>102</v>
      </c>
      <c r="C18" s="91" t="s">
        <v>103</v>
      </c>
      <c r="D18" s="91" t="s">
        <v>58</v>
      </c>
      <c r="E18" s="91" t="s">
        <v>207</v>
      </c>
      <c r="F18" s="70">
        <f>SUM(L18:R18)</f>
        <v>13601.2</v>
      </c>
      <c r="G18" s="96">
        <v>2024</v>
      </c>
      <c r="H18" s="96">
        <v>2025</v>
      </c>
      <c r="I18" s="96">
        <v>0</v>
      </c>
      <c r="J18" s="96">
        <v>0</v>
      </c>
      <c r="K18" s="96">
        <v>0</v>
      </c>
      <c r="L18" s="96">
        <v>0</v>
      </c>
      <c r="M18" s="96">
        <v>0</v>
      </c>
      <c r="N18" s="96">
        <v>0</v>
      </c>
      <c r="O18" s="96">
        <v>0</v>
      </c>
      <c r="P18" s="96">
        <v>9600</v>
      </c>
      <c r="Q18" s="97">
        <v>0</v>
      </c>
      <c r="R18" s="97">
        <v>4001.2</v>
      </c>
      <c r="S18" s="98"/>
      <c r="T18" s="2"/>
      <c r="U18" s="2"/>
      <c r="V18" s="2"/>
      <c r="W18" s="2"/>
      <c r="X18" s="2"/>
      <c r="Y18" s="2"/>
    </row>
    <row r="19" spans="1:85" ht="57.75" customHeight="1" x14ac:dyDescent="0.25">
      <c r="A19" s="90">
        <v>6</v>
      </c>
      <c r="B19" s="91" t="s">
        <v>74</v>
      </c>
      <c r="C19" s="91" t="s">
        <v>20</v>
      </c>
      <c r="D19" s="91" t="s">
        <v>58</v>
      </c>
      <c r="E19" s="91" t="s">
        <v>208</v>
      </c>
      <c r="F19" s="70">
        <v>3400</v>
      </c>
      <c r="G19" s="96">
        <v>2024</v>
      </c>
      <c r="H19" s="96">
        <v>2026</v>
      </c>
      <c r="I19" s="96">
        <v>0</v>
      </c>
      <c r="J19" s="96">
        <v>0</v>
      </c>
      <c r="K19" s="96">
        <v>0</v>
      </c>
      <c r="L19" s="96">
        <v>0</v>
      </c>
      <c r="M19" s="96">
        <v>0</v>
      </c>
      <c r="N19" s="96">
        <v>0</v>
      </c>
      <c r="O19" s="96">
        <v>0</v>
      </c>
      <c r="P19" s="96">
        <v>1000</v>
      </c>
      <c r="Q19" s="97">
        <v>1200</v>
      </c>
      <c r="R19" s="97">
        <v>1200</v>
      </c>
      <c r="S19" s="98"/>
      <c r="T19" s="2"/>
      <c r="U19" s="2"/>
      <c r="V19" s="2"/>
      <c r="W19" s="2"/>
      <c r="X19" s="2"/>
      <c r="Y19" s="2"/>
    </row>
    <row r="20" spans="1:85" ht="15" customHeight="1" x14ac:dyDescent="0.25">
      <c r="A20" s="145" t="s">
        <v>22</v>
      </c>
      <c r="B20" s="146"/>
      <c r="C20" s="146"/>
      <c r="D20" s="146"/>
      <c r="E20" s="146"/>
      <c r="F20" s="146"/>
      <c r="G20" s="146"/>
      <c r="H20" s="146"/>
      <c r="I20" s="147"/>
      <c r="J20" s="50">
        <f t="shared" ref="J20:O20" si="0">SUM(J19:J19)</f>
        <v>0</v>
      </c>
      <c r="K20" s="50">
        <f t="shared" si="0"/>
        <v>0</v>
      </c>
      <c r="L20" s="50">
        <f t="shared" si="0"/>
        <v>0</v>
      </c>
      <c r="M20" s="43">
        <f t="shared" si="0"/>
        <v>0</v>
      </c>
      <c r="N20" s="50">
        <f t="shared" si="0"/>
        <v>0</v>
      </c>
      <c r="O20" s="50">
        <f t="shared" si="0"/>
        <v>0</v>
      </c>
      <c r="P20" s="43">
        <f>SUM(P14:P19)</f>
        <v>20830.169999999998</v>
      </c>
      <c r="Q20" s="50">
        <f>SUM(Q14:Q19)</f>
        <v>17547.599999999999</v>
      </c>
      <c r="R20" s="50">
        <f>SUM(R14:R19)</f>
        <v>17578.3</v>
      </c>
      <c r="S20" s="50" t="s">
        <v>16</v>
      </c>
      <c r="T20" s="2"/>
      <c r="U20" s="2"/>
      <c r="V20" s="2"/>
      <c r="W20" s="2"/>
      <c r="X20" s="2"/>
      <c r="Y20" s="2"/>
    </row>
    <row r="21" spans="1:85" ht="15" customHeight="1" x14ac:dyDescent="0.25">
      <c r="A21" s="145" t="s">
        <v>23</v>
      </c>
      <c r="B21" s="146"/>
      <c r="C21" s="146"/>
      <c r="D21" s="146"/>
      <c r="E21" s="146"/>
      <c r="F21" s="146"/>
      <c r="G21" s="146"/>
      <c r="H21" s="146"/>
      <c r="I21" s="147"/>
      <c r="J21" s="50" t="s">
        <v>16</v>
      </c>
      <c r="K21" s="50" t="s">
        <v>16</v>
      </c>
      <c r="L21" s="50" t="s">
        <v>16</v>
      </c>
      <c r="M21" s="43" t="s">
        <v>16</v>
      </c>
      <c r="N21" s="50" t="s">
        <v>16</v>
      </c>
      <c r="O21" s="50" t="s">
        <v>16</v>
      </c>
      <c r="P21" s="44">
        <v>15360.3</v>
      </c>
      <c r="Q21" s="44">
        <v>17547.599999999999</v>
      </c>
      <c r="R21" s="44">
        <v>17578.3</v>
      </c>
      <c r="S21" s="50" t="s">
        <v>16</v>
      </c>
      <c r="T21" s="2"/>
      <c r="U21" s="2"/>
      <c r="V21" s="2"/>
      <c r="W21" s="2"/>
      <c r="X21" s="2"/>
      <c r="Y21" s="2"/>
    </row>
    <row r="22" spans="1:85" ht="64.5" customHeight="1" x14ac:dyDescent="0.25">
      <c r="A22" s="80">
        <v>7</v>
      </c>
      <c r="B22" s="60" t="s">
        <v>73</v>
      </c>
      <c r="C22" s="61" t="s">
        <v>199</v>
      </c>
      <c r="D22" s="61" t="s">
        <v>200</v>
      </c>
      <c r="E22" s="61" t="s">
        <v>201</v>
      </c>
      <c r="F22" s="63">
        <v>25078.92</v>
      </c>
      <c r="G22" s="60">
        <v>2024</v>
      </c>
      <c r="H22" s="60" t="s">
        <v>146</v>
      </c>
      <c r="I22" s="64">
        <v>0</v>
      </c>
      <c r="J22" s="63">
        <v>0</v>
      </c>
      <c r="K22" s="63">
        <v>0</v>
      </c>
      <c r="L22" s="63">
        <v>0</v>
      </c>
      <c r="M22" s="12">
        <v>0</v>
      </c>
      <c r="N22" s="63">
        <v>0</v>
      </c>
      <c r="O22" s="63">
        <v>0</v>
      </c>
      <c r="P22" s="12">
        <v>5879.35</v>
      </c>
      <c r="Q22" s="63">
        <v>16194.57</v>
      </c>
      <c r="R22" s="63">
        <v>3005</v>
      </c>
      <c r="S22" s="63"/>
      <c r="T22" s="2"/>
      <c r="U22" s="2"/>
      <c r="V22" s="2"/>
      <c r="W22" s="2"/>
      <c r="X22" s="2"/>
      <c r="Y22" s="2"/>
    </row>
    <row r="23" spans="1:85" ht="15" customHeight="1" x14ac:dyDescent="0.25">
      <c r="A23" s="167" t="s">
        <v>49</v>
      </c>
      <c r="B23" s="168"/>
      <c r="C23" s="168"/>
      <c r="D23" s="168"/>
      <c r="E23" s="168"/>
      <c r="F23" s="168"/>
      <c r="G23" s="168"/>
      <c r="H23" s="168"/>
      <c r="I23" s="169"/>
      <c r="J23" s="67">
        <v>0</v>
      </c>
      <c r="K23" s="67">
        <v>0</v>
      </c>
      <c r="L23" s="67">
        <v>0</v>
      </c>
      <c r="M23" s="43">
        <v>0</v>
      </c>
      <c r="N23" s="67">
        <v>0</v>
      </c>
      <c r="O23" s="67">
        <v>0</v>
      </c>
      <c r="P23" s="43">
        <v>5879.35</v>
      </c>
      <c r="Q23" s="67">
        <f>SUM(Q22:Q22)</f>
        <v>16194.57</v>
      </c>
      <c r="R23" s="67">
        <f>SUM(R22:R22)</f>
        <v>3005</v>
      </c>
      <c r="S23" s="67" t="s">
        <v>16</v>
      </c>
      <c r="T23" s="2"/>
      <c r="U23" s="2"/>
      <c r="V23" s="2"/>
      <c r="W23" s="2"/>
      <c r="X23" s="2"/>
      <c r="Y23" s="2"/>
    </row>
    <row r="24" spans="1:85" s="83" customFormat="1" ht="15.75" x14ac:dyDescent="0.25">
      <c r="A24" s="145" t="s">
        <v>50</v>
      </c>
      <c r="B24" s="146"/>
      <c r="C24" s="146"/>
      <c r="D24" s="146"/>
      <c r="E24" s="146"/>
      <c r="F24" s="146"/>
      <c r="G24" s="146"/>
      <c r="H24" s="146"/>
      <c r="I24" s="147"/>
      <c r="J24" s="50" t="s">
        <v>16</v>
      </c>
      <c r="K24" s="50" t="s">
        <v>16</v>
      </c>
      <c r="L24" s="50" t="s">
        <v>16</v>
      </c>
      <c r="M24" s="43" t="s">
        <v>16</v>
      </c>
      <c r="N24" s="50" t="s">
        <v>16</v>
      </c>
      <c r="O24" s="50" t="s">
        <v>16</v>
      </c>
      <c r="P24" s="44">
        <v>5663.1</v>
      </c>
      <c r="Q24" s="44">
        <v>16009.8</v>
      </c>
      <c r="R24" s="44">
        <v>2911.1</v>
      </c>
      <c r="S24" s="50" t="s">
        <v>16</v>
      </c>
      <c r="T24" s="81"/>
      <c r="U24" s="81"/>
      <c r="V24" s="81"/>
      <c r="W24" s="81"/>
      <c r="X24" s="81"/>
      <c r="Y24" s="81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2"/>
      <c r="BY24" s="82"/>
      <c r="BZ24" s="82"/>
      <c r="CA24" s="82"/>
      <c r="CB24" s="82"/>
      <c r="CC24" s="82"/>
      <c r="CD24" s="82"/>
      <c r="CE24" s="82"/>
      <c r="CF24" s="82"/>
      <c r="CG24" s="82"/>
    </row>
    <row r="25" spans="1:85" ht="90.75" customHeight="1" x14ac:dyDescent="0.25">
      <c r="A25" s="68">
        <v>8</v>
      </c>
      <c r="B25" s="61" t="s">
        <v>76</v>
      </c>
      <c r="C25" s="61" t="s">
        <v>65</v>
      </c>
      <c r="D25" s="61" t="s">
        <v>117</v>
      </c>
      <c r="E25" s="61" t="s">
        <v>107</v>
      </c>
      <c r="F25" s="64">
        <f>SUM(J25:R25)</f>
        <v>300</v>
      </c>
      <c r="G25" s="61">
        <v>2024</v>
      </c>
      <c r="H25" s="61">
        <v>2025</v>
      </c>
      <c r="I25" s="63">
        <v>0</v>
      </c>
      <c r="J25" s="63">
        <v>0</v>
      </c>
      <c r="K25" s="63">
        <v>0</v>
      </c>
      <c r="L25" s="63">
        <v>0</v>
      </c>
      <c r="M25" s="12">
        <v>0</v>
      </c>
      <c r="N25" s="63">
        <v>0</v>
      </c>
      <c r="O25" s="63">
        <v>0</v>
      </c>
      <c r="P25" s="12">
        <v>300</v>
      </c>
      <c r="Q25" s="63">
        <v>0</v>
      </c>
      <c r="R25" s="63">
        <v>0</v>
      </c>
      <c r="S25" s="67"/>
      <c r="T25" s="2"/>
      <c r="U25" s="2"/>
      <c r="V25" s="2"/>
      <c r="W25" s="2"/>
      <c r="X25" s="2"/>
      <c r="Y25" s="2"/>
    </row>
    <row r="26" spans="1:85" ht="51.75" customHeight="1" x14ac:dyDescent="0.25">
      <c r="A26" s="59">
        <v>9</v>
      </c>
      <c r="B26" s="61" t="s">
        <v>73</v>
      </c>
      <c r="C26" s="61" t="s">
        <v>51</v>
      </c>
      <c r="D26" s="61" t="s">
        <v>117</v>
      </c>
      <c r="E26" s="61" t="s">
        <v>147</v>
      </c>
      <c r="F26" s="64">
        <f>SUM(J26:S26)</f>
        <v>1546.8000000000002</v>
      </c>
      <c r="G26" s="61">
        <v>2025</v>
      </c>
      <c r="H26" s="61">
        <v>2026</v>
      </c>
      <c r="I26" s="63">
        <v>0</v>
      </c>
      <c r="J26" s="63">
        <v>0</v>
      </c>
      <c r="K26" s="63">
        <v>0</v>
      </c>
      <c r="L26" s="63">
        <v>0</v>
      </c>
      <c r="M26" s="12">
        <v>0</v>
      </c>
      <c r="N26" s="63">
        <v>0</v>
      </c>
      <c r="O26" s="63">
        <v>0</v>
      </c>
      <c r="P26" s="12">
        <v>430.1</v>
      </c>
      <c r="Q26" s="63">
        <v>534.20000000000005</v>
      </c>
      <c r="R26" s="63">
        <v>582.5</v>
      </c>
      <c r="S26" s="63"/>
      <c r="T26" s="2"/>
      <c r="U26" s="2"/>
      <c r="V26" s="2"/>
      <c r="W26" s="2"/>
      <c r="X26" s="2"/>
      <c r="Y26" s="2"/>
    </row>
    <row r="27" spans="1:85" x14ac:dyDescent="0.25">
      <c r="A27" s="145" t="s">
        <v>19</v>
      </c>
      <c r="B27" s="146"/>
      <c r="C27" s="146"/>
      <c r="D27" s="146"/>
      <c r="E27" s="146"/>
      <c r="F27" s="146"/>
      <c r="G27" s="146"/>
      <c r="H27" s="146"/>
      <c r="I27" s="147"/>
      <c r="J27" s="50">
        <f t="shared" ref="J27:R27" si="1">SUM(J26:J26)</f>
        <v>0</v>
      </c>
      <c r="K27" s="50">
        <f t="shared" si="1"/>
        <v>0</v>
      </c>
      <c r="L27" s="50">
        <f t="shared" si="1"/>
        <v>0</v>
      </c>
      <c r="M27" s="43">
        <f t="shared" si="1"/>
        <v>0</v>
      </c>
      <c r="N27" s="50">
        <f t="shared" si="1"/>
        <v>0</v>
      </c>
      <c r="O27" s="50">
        <f t="shared" si="1"/>
        <v>0</v>
      </c>
      <c r="P27" s="43">
        <f xml:space="preserve"> SUM(P25:P26)</f>
        <v>730.1</v>
      </c>
      <c r="Q27" s="50">
        <f>SUM(Q25:Q26)</f>
        <v>534.20000000000005</v>
      </c>
      <c r="R27" s="50">
        <f t="shared" si="1"/>
        <v>582.5</v>
      </c>
      <c r="S27" s="50" t="s">
        <v>16</v>
      </c>
      <c r="T27" s="2"/>
      <c r="U27" s="2"/>
      <c r="V27" s="2"/>
      <c r="W27" s="2"/>
      <c r="X27" s="2"/>
      <c r="Y27" s="2"/>
    </row>
    <row r="28" spans="1:85" ht="15.75" x14ac:dyDescent="0.25">
      <c r="A28" s="145" t="s">
        <v>21</v>
      </c>
      <c r="B28" s="146"/>
      <c r="C28" s="146"/>
      <c r="D28" s="146"/>
      <c r="E28" s="146"/>
      <c r="F28" s="146"/>
      <c r="G28" s="146"/>
      <c r="H28" s="146"/>
      <c r="I28" s="147"/>
      <c r="J28" s="50" t="s">
        <v>16</v>
      </c>
      <c r="K28" s="50" t="s">
        <v>16</v>
      </c>
      <c r="L28" s="50" t="s">
        <v>16</v>
      </c>
      <c r="M28" s="43" t="s">
        <v>16</v>
      </c>
      <c r="N28" s="50" t="s">
        <v>16</v>
      </c>
      <c r="O28" s="50" t="s">
        <v>16</v>
      </c>
      <c r="P28" s="44">
        <v>730.1</v>
      </c>
      <c r="Q28" s="44">
        <v>534.20000000000005</v>
      </c>
      <c r="R28" s="44">
        <v>582.5</v>
      </c>
      <c r="S28" s="50" t="s">
        <v>16</v>
      </c>
      <c r="T28" s="2"/>
      <c r="U28" s="2"/>
      <c r="V28" s="2"/>
      <c r="W28" s="2"/>
      <c r="X28" s="2"/>
      <c r="Y28" s="2"/>
    </row>
    <row r="29" spans="1:85" ht="82.5" customHeight="1" x14ac:dyDescent="0.25">
      <c r="A29" s="65">
        <v>10</v>
      </c>
      <c r="B29" s="60" t="s">
        <v>73</v>
      </c>
      <c r="C29" s="61" t="s">
        <v>51</v>
      </c>
      <c r="D29" s="61" t="s">
        <v>71</v>
      </c>
      <c r="E29" s="62" t="s">
        <v>151</v>
      </c>
      <c r="F29" s="63">
        <f t="shared" ref="F29:F34" si="2">SUM(J29:R29)</f>
        <v>2524.1999999999998</v>
      </c>
      <c r="G29" s="60">
        <v>2024</v>
      </c>
      <c r="H29" s="60" t="s">
        <v>131</v>
      </c>
      <c r="I29" s="64">
        <v>0</v>
      </c>
      <c r="J29" s="63">
        <v>0</v>
      </c>
      <c r="K29" s="63">
        <v>0</v>
      </c>
      <c r="L29" s="63">
        <v>0</v>
      </c>
      <c r="M29" s="12">
        <v>0</v>
      </c>
      <c r="N29" s="63">
        <v>0</v>
      </c>
      <c r="O29" s="63">
        <v>0</v>
      </c>
      <c r="P29" s="12">
        <f>2195.6+328.6</f>
        <v>2524.1999999999998</v>
      </c>
      <c r="Q29" s="12">
        <v>0</v>
      </c>
      <c r="R29" s="12">
        <v>0</v>
      </c>
      <c r="S29" s="63"/>
      <c r="T29" s="2"/>
      <c r="U29" s="2"/>
      <c r="V29" s="2"/>
      <c r="W29" s="2"/>
      <c r="X29" s="2"/>
      <c r="Y29" s="2"/>
    </row>
    <row r="30" spans="1:85" ht="84.75" customHeight="1" x14ac:dyDescent="0.25">
      <c r="A30" s="65">
        <v>11</v>
      </c>
      <c r="B30" s="60" t="s">
        <v>73</v>
      </c>
      <c r="C30" s="61" t="s">
        <v>51</v>
      </c>
      <c r="D30" s="61" t="s">
        <v>71</v>
      </c>
      <c r="E30" s="62" t="s">
        <v>151</v>
      </c>
      <c r="F30" s="63">
        <f t="shared" si="2"/>
        <v>125</v>
      </c>
      <c r="G30" s="60" t="s">
        <v>146</v>
      </c>
      <c r="H30" s="60" t="s">
        <v>146</v>
      </c>
      <c r="I30" s="64">
        <v>0</v>
      </c>
      <c r="J30" s="63">
        <v>0</v>
      </c>
      <c r="K30" s="63">
        <v>0</v>
      </c>
      <c r="L30" s="63">
        <v>0</v>
      </c>
      <c r="M30" s="12">
        <v>0</v>
      </c>
      <c r="N30" s="63">
        <v>0</v>
      </c>
      <c r="O30" s="63">
        <v>0</v>
      </c>
      <c r="P30" s="12">
        <v>0</v>
      </c>
      <c r="Q30" s="12">
        <v>0</v>
      </c>
      <c r="R30" s="12">
        <v>125</v>
      </c>
      <c r="S30" s="63"/>
      <c r="T30" s="2"/>
      <c r="U30" s="2"/>
      <c r="V30" s="2"/>
      <c r="W30" s="2"/>
      <c r="X30" s="2"/>
      <c r="Y30" s="2"/>
    </row>
    <row r="31" spans="1:85" ht="77.25" customHeight="1" x14ac:dyDescent="0.25">
      <c r="A31" s="65">
        <v>12</v>
      </c>
      <c r="B31" s="60" t="s">
        <v>73</v>
      </c>
      <c r="C31" s="61" t="s">
        <v>51</v>
      </c>
      <c r="D31" s="61" t="s">
        <v>152</v>
      </c>
      <c r="E31" s="62" t="s">
        <v>153</v>
      </c>
      <c r="F31" s="63">
        <f t="shared" si="2"/>
        <v>125</v>
      </c>
      <c r="G31" s="60" t="s">
        <v>131</v>
      </c>
      <c r="H31" s="60" t="s">
        <v>131</v>
      </c>
      <c r="I31" s="64">
        <v>0</v>
      </c>
      <c r="J31" s="63">
        <v>0</v>
      </c>
      <c r="K31" s="63">
        <v>0</v>
      </c>
      <c r="L31" s="63">
        <v>0</v>
      </c>
      <c r="M31" s="12">
        <v>0</v>
      </c>
      <c r="N31" s="63">
        <v>0</v>
      </c>
      <c r="O31" s="63">
        <v>0</v>
      </c>
      <c r="P31" s="12">
        <v>125</v>
      </c>
      <c r="Q31" s="12">
        <v>0</v>
      </c>
      <c r="R31" s="12">
        <v>0</v>
      </c>
      <c r="S31" s="63"/>
      <c r="T31" s="2"/>
      <c r="U31" s="2"/>
      <c r="V31" s="2"/>
      <c r="W31" s="2"/>
      <c r="X31" s="2"/>
      <c r="Y31" s="2"/>
    </row>
    <row r="32" spans="1:85" ht="81.75" customHeight="1" x14ac:dyDescent="0.25">
      <c r="A32" s="51">
        <v>13</v>
      </c>
      <c r="B32" s="60" t="s">
        <v>73</v>
      </c>
      <c r="C32" s="61" t="s">
        <v>51</v>
      </c>
      <c r="D32" s="61" t="s">
        <v>154</v>
      </c>
      <c r="E32" s="62" t="s">
        <v>155</v>
      </c>
      <c r="F32" s="63">
        <f t="shared" si="2"/>
        <v>125</v>
      </c>
      <c r="G32" s="60" t="s">
        <v>131</v>
      </c>
      <c r="H32" s="60" t="s">
        <v>131</v>
      </c>
      <c r="I32" s="64">
        <v>0</v>
      </c>
      <c r="J32" s="63">
        <v>0</v>
      </c>
      <c r="K32" s="63">
        <v>0</v>
      </c>
      <c r="L32" s="63">
        <v>0</v>
      </c>
      <c r="M32" s="12">
        <v>0</v>
      </c>
      <c r="N32" s="63">
        <v>0</v>
      </c>
      <c r="O32" s="63">
        <v>0</v>
      </c>
      <c r="P32" s="12">
        <v>125</v>
      </c>
      <c r="Q32" s="12">
        <v>0</v>
      </c>
      <c r="R32" s="12">
        <v>0</v>
      </c>
      <c r="S32" s="63"/>
      <c r="T32" s="2"/>
      <c r="U32" s="2"/>
      <c r="V32" s="2"/>
      <c r="W32" s="2"/>
      <c r="X32" s="2"/>
      <c r="Y32" s="2"/>
    </row>
    <row r="33" spans="1:85" ht="84.75" customHeight="1" x14ac:dyDescent="0.25">
      <c r="A33" s="65">
        <v>14</v>
      </c>
      <c r="B33" s="60" t="s">
        <v>73</v>
      </c>
      <c r="C33" s="61" t="s">
        <v>51</v>
      </c>
      <c r="D33" s="61" t="s">
        <v>154</v>
      </c>
      <c r="E33" s="62" t="s">
        <v>156</v>
      </c>
      <c r="F33" s="63">
        <f t="shared" si="2"/>
        <v>125</v>
      </c>
      <c r="G33" s="60" t="s">
        <v>108</v>
      </c>
      <c r="H33" s="60" t="s">
        <v>108</v>
      </c>
      <c r="I33" s="64">
        <v>0</v>
      </c>
      <c r="J33" s="63">
        <v>0</v>
      </c>
      <c r="K33" s="63">
        <v>0</v>
      </c>
      <c r="L33" s="63">
        <v>0</v>
      </c>
      <c r="M33" s="12">
        <v>0</v>
      </c>
      <c r="N33" s="63">
        <v>0</v>
      </c>
      <c r="O33" s="63">
        <v>0</v>
      </c>
      <c r="P33" s="12">
        <v>0</v>
      </c>
      <c r="Q33" s="12">
        <v>125</v>
      </c>
      <c r="R33" s="12">
        <v>0</v>
      </c>
      <c r="S33" s="63"/>
      <c r="T33" s="2"/>
      <c r="U33" s="2"/>
      <c r="V33" s="2"/>
      <c r="W33" s="2"/>
      <c r="X33" s="2"/>
      <c r="Y33" s="2"/>
    </row>
    <row r="34" spans="1:85" ht="81.75" customHeight="1" x14ac:dyDescent="0.25">
      <c r="A34" s="51">
        <v>15</v>
      </c>
      <c r="B34" s="60" t="s">
        <v>73</v>
      </c>
      <c r="C34" s="61" t="s">
        <v>51</v>
      </c>
      <c r="D34" s="61" t="s">
        <v>157</v>
      </c>
      <c r="E34" s="62" t="s">
        <v>158</v>
      </c>
      <c r="F34" s="63">
        <f t="shared" si="2"/>
        <v>80</v>
      </c>
      <c r="G34" s="60" t="s">
        <v>131</v>
      </c>
      <c r="H34" s="60" t="s">
        <v>131</v>
      </c>
      <c r="I34" s="64">
        <v>0</v>
      </c>
      <c r="J34" s="63">
        <v>0</v>
      </c>
      <c r="K34" s="63">
        <v>0</v>
      </c>
      <c r="L34" s="63">
        <v>0</v>
      </c>
      <c r="M34" s="12">
        <v>0</v>
      </c>
      <c r="N34" s="63">
        <v>0</v>
      </c>
      <c r="O34" s="63">
        <v>0</v>
      </c>
      <c r="P34" s="12">
        <v>80</v>
      </c>
      <c r="Q34" s="12">
        <v>0</v>
      </c>
      <c r="R34" s="12">
        <v>0</v>
      </c>
      <c r="S34" s="63"/>
      <c r="T34" s="2"/>
      <c r="U34" s="2"/>
      <c r="V34" s="2"/>
      <c r="W34" s="2"/>
      <c r="X34" s="2"/>
      <c r="Y34" s="2"/>
    </row>
    <row r="35" spans="1:85" ht="80.25" customHeight="1" x14ac:dyDescent="0.25">
      <c r="A35" s="51">
        <v>16</v>
      </c>
      <c r="B35" s="60" t="s">
        <v>73</v>
      </c>
      <c r="C35" s="61" t="s">
        <v>51</v>
      </c>
      <c r="D35" s="61" t="s">
        <v>159</v>
      </c>
      <c r="E35" s="62" t="s">
        <v>160</v>
      </c>
      <c r="F35" s="63">
        <f>SUM(J35:S35)</f>
        <v>869.7</v>
      </c>
      <c r="G35" s="60">
        <v>2024</v>
      </c>
      <c r="H35" s="60">
        <v>2026</v>
      </c>
      <c r="I35" s="64">
        <v>0</v>
      </c>
      <c r="J35" s="63">
        <v>0</v>
      </c>
      <c r="K35" s="63">
        <v>0</v>
      </c>
      <c r="L35" s="63">
        <v>0</v>
      </c>
      <c r="M35" s="12">
        <v>0</v>
      </c>
      <c r="N35" s="63">
        <v>0</v>
      </c>
      <c r="O35" s="63">
        <v>0</v>
      </c>
      <c r="P35" s="12">
        <v>320.7</v>
      </c>
      <c r="Q35" s="12">
        <v>274.5</v>
      </c>
      <c r="R35" s="12">
        <v>274.5</v>
      </c>
      <c r="S35" s="63"/>
      <c r="T35" s="2"/>
      <c r="U35" s="2"/>
      <c r="V35" s="2"/>
      <c r="W35" s="2"/>
      <c r="X35" s="2"/>
      <c r="Y35" s="2"/>
    </row>
    <row r="36" spans="1:85" x14ac:dyDescent="0.25">
      <c r="A36" s="145" t="s">
        <v>52</v>
      </c>
      <c r="B36" s="146"/>
      <c r="C36" s="146"/>
      <c r="D36" s="146"/>
      <c r="E36" s="146"/>
      <c r="F36" s="146"/>
      <c r="G36" s="146"/>
      <c r="H36" s="146"/>
      <c r="I36" s="147"/>
      <c r="J36" s="50">
        <f t="shared" ref="J36:O36" si="3">SUM(J35:J35)</f>
        <v>0</v>
      </c>
      <c r="K36" s="50">
        <f t="shared" si="3"/>
        <v>0</v>
      </c>
      <c r="L36" s="50">
        <f t="shared" si="3"/>
        <v>0</v>
      </c>
      <c r="M36" s="43">
        <f t="shared" si="3"/>
        <v>0</v>
      </c>
      <c r="N36" s="50">
        <f t="shared" si="3"/>
        <v>0</v>
      </c>
      <c r="O36" s="50">
        <f t="shared" si="3"/>
        <v>0</v>
      </c>
      <c r="P36" s="43">
        <f>SUM(P29:P35)</f>
        <v>3174.8999999999996</v>
      </c>
      <c r="Q36" s="50">
        <f>SUM(Q29:Q35)</f>
        <v>399.5</v>
      </c>
      <c r="R36" s="50">
        <f>SUM(R29:R35)</f>
        <v>399.5</v>
      </c>
      <c r="S36" s="50" t="s">
        <v>16</v>
      </c>
      <c r="T36" s="2"/>
      <c r="U36" s="2"/>
      <c r="V36" s="2"/>
      <c r="W36" s="2"/>
      <c r="X36" s="2"/>
      <c r="Y36" s="2"/>
    </row>
    <row r="37" spans="1:85" ht="15.75" x14ac:dyDescent="0.25">
      <c r="A37" s="145" t="s">
        <v>53</v>
      </c>
      <c r="B37" s="146"/>
      <c r="C37" s="146"/>
      <c r="D37" s="146"/>
      <c r="E37" s="146"/>
      <c r="F37" s="146"/>
      <c r="G37" s="146"/>
      <c r="H37" s="146"/>
      <c r="I37" s="147"/>
      <c r="J37" s="50" t="s">
        <v>16</v>
      </c>
      <c r="K37" s="50" t="s">
        <v>16</v>
      </c>
      <c r="L37" s="50" t="s">
        <v>16</v>
      </c>
      <c r="M37" s="43" t="s">
        <v>16</v>
      </c>
      <c r="N37" s="50" t="s">
        <v>16</v>
      </c>
      <c r="O37" s="50" t="s">
        <v>16</v>
      </c>
      <c r="P37" s="44">
        <v>2846.2</v>
      </c>
      <c r="Q37" s="44">
        <v>399.5</v>
      </c>
      <c r="R37" s="44">
        <v>399.5</v>
      </c>
      <c r="S37" s="50" t="s">
        <v>16</v>
      </c>
      <c r="T37" s="2"/>
      <c r="U37" s="2"/>
      <c r="V37" s="2"/>
      <c r="W37" s="2"/>
      <c r="X37" s="2"/>
      <c r="Y37" s="2"/>
    </row>
    <row r="38" spans="1:85" ht="62.25" customHeight="1" x14ac:dyDescent="0.25">
      <c r="A38" s="74">
        <v>17</v>
      </c>
      <c r="B38" s="60" t="s">
        <v>73</v>
      </c>
      <c r="C38" s="116" t="s">
        <v>51</v>
      </c>
      <c r="D38" s="116" t="s">
        <v>144</v>
      </c>
      <c r="E38" s="116" t="s">
        <v>211</v>
      </c>
      <c r="F38" s="119">
        <v>576.29999999999995</v>
      </c>
      <c r="G38" s="120">
        <v>2024</v>
      </c>
      <c r="H38" s="120">
        <v>2024</v>
      </c>
      <c r="I38" s="120">
        <v>0</v>
      </c>
      <c r="J38" s="70">
        <v>0</v>
      </c>
      <c r="K38" s="70">
        <v>0</v>
      </c>
      <c r="L38" s="70">
        <v>0</v>
      </c>
      <c r="M38" s="118">
        <v>0</v>
      </c>
      <c r="N38" s="70">
        <v>0</v>
      </c>
      <c r="O38" s="70">
        <v>0</v>
      </c>
      <c r="P38" s="118">
        <v>576.29999999999995</v>
      </c>
      <c r="Q38" s="70">
        <v>0</v>
      </c>
      <c r="R38" s="70">
        <v>0</v>
      </c>
      <c r="S38" s="63"/>
      <c r="T38" s="2"/>
      <c r="U38" s="2"/>
      <c r="V38" s="2"/>
      <c r="W38" s="2"/>
      <c r="X38" s="2"/>
      <c r="Y38" s="2"/>
    </row>
    <row r="39" spans="1:85" ht="45" x14ac:dyDescent="0.25">
      <c r="A39" s="74">
        <v>18</v>
      </c>
      <c r="B39" s="60" t="s">
        <v>73</v>
      </c>
      <c r="C39" s="116" t="s">
        <v>51</v>
      </c>
      <c r="D39" s="116" t="s">
        <v>144</v>
      </c>
      <c r="E39" s="116" t="s">
        <v>145</v>
      </c>
      <c r="F39" s="119">
        <v>158.1</v>
      </c>
      <c r="G39" s="120">
        <v>2025</v>
      </c>
      <c r="H39" s="120">
        <v>2025</v>
      </c>
      <c r="I39" s="120">
        <v>0</v>
      </c>
      <c r="J39" s="70">
        <v>0</v>
      </c>
      <c r="K39" s="70">
        <v>0</v>
      </c>
      <c r="L39" s="70">
        <v>0</v>
      </c>
      <c r="M39" s="118">
        <v>0</v>
      </c>
      <c r="N39" s="70">
        <v>0</v>
      </c>
      <c r="O39" s="70">
        <v>0</v>
      </c>
      <c r="P39" s="70">
        <v>0</v>
      </c>
      <c r="Q39" s="70">
        <v>158.1</v>
      </c>
      <c r="R39" s="70">
        <v>0</v>
      </c>
      <c r="S39" s="63"/>
      <c r="T39" s="2"/>
      <c r="U39" s="2"/>
      <c r="V39" s="2"/>
      <c r="W39" s="2"/>
      <c r="X39" s="2"/>
      <c r="Y39" s="2"/>
    </row>
    <row r="40" spans="1:85" ht="48.75" customHeight="1" x14ac:dyDescent="0.25">
      <c r="A40" s="110">
        <v>19</v>
      </c>
      <c r="B40" s="60" t="s">
        <v>73</v>
      </c>
      <c r="C40" s="61" t="s">
        <v>51</v>
      </c>
      <c r="D40" s="117" t="s">
        <v>144</v>
      </c>
      <c r="E40" s="117" t="s">
        <v>212</v>
      </c>
      <c r="F40" s="70">
        <v>163.6</v>
      </c>
      <c r="G40" s="71" t="s">
        <v>146</v>
      </c>
      <c r="H40" s="71" t="s">
        <v>146</v>
      </c>
      <c r="I40" s="72">
        <v>0</v>
      </c>
      <c r="J40" s="70">
        <v>0</v>
      </c>
      <c r="K40" s="70">
        <v>0</v>
      </c>
      <c r="L40" s="70">
        <v>0</v>
      </c>
      <c r="M40" s="118">
        <v>0</v>
      </c>
      <c r="N40" s="70">
        <v>0</v>
      </c>
      <c r="O40" s="70">
        <v>0</v>
      </c>
      <c r="P40" s="70">
        <v>0</v>
      </c>
      <c r="Q40" s="70">
        <v>0</v>
      </c>
      <c r="R40" s="70">
        <v>163.6</v>
      </c>
      <c r="S40" s="63"/>
      <c r="T40" s="2"/>
      <c r="U40" s="2"/>
      <c r="V40" s="2"/>
      <c r="W40" s="2"/>
      <c r="X40" s="2"/>
      <c r="Y40" s="2"/>
    </row>
    <row r="41" spans="1:85" ht="15" customHeight="1" x14ac:dyDescent="0.25">
      <c r="A41" s="148" t="s">
        <v>24</v>
      </c>
      <c r="B41" s="149"/>
      <c r="C41" s="149"/>
      <c r="D41" s="149"/>
      <c r="E41" s="149"/>
      <c r="F41" s="149"/>
      <c r="G41" s="149"/>
      <c r="H41" s="149"/>
      <c r="I41" s="150"/>
      <c r="J41" s="49">
        <f t="shared" ref="J41:O41" si="4">SUM(J40:J40)</f>
        <v>0</v>
      </c>
      <c r="K41" s="49">
        <f t="shared" si="4"/>
        <v>0</v>
      </c>
      <c r="L41" s="49">
        <f t="shared" si="4"/>
        <v>0</v>
      </c>
      <c r="M41" s="12">
        <f t="shared" si="4"/>
        <v>0</v>
      </c>
      <c r="N41" s="49">
        <f t="shared" si="4"/>
        <v>0</v>
      </c>
      <c r="O41" s="49">
        <f t="shared" si="4"/>
        <v>0</v>
      </c>
      <c r="P41" s="12">
        <f>SUM(P38:P40)</f>
        <v>576.29999999999995</v>
      </c>
      <c r="Q41" s="49">
        <f>SUM(Q38:Q40)</f>
        <v>158.1</v>
      </c>
      <c r="R41" s="49">
        <f>SUM(R38:R40)</f>
        <v>163.6</v>
      </c>
      <c r="S41" s="49" t="s">
        <v>16</v>
      </c>
      <c r="T41" s="2"/>
      <c r="U41" s="2"/>
      <c r="V41" s="2"/>
      <c r="W41" s="2"/>
      <c r="X41" s="2"/>
      <c r="Y41" s="2"/>
    </row>
    <row r="42" spans="1:85" s="83" customFormat="1" ht="15.75" x14ac:dyDescent="0.25">
      <c r="A42" s="148" t="s">
        <v>25</v>
      </c>
      <c r="B42" s="149"/>
      <c r="C42" s="149"/>
      <c r="D42" s="149"/>
      <c r="E42" s="149"/>
      <c r="F42" s="149"/>
      <c r="G42" s="149"/>
      <c r="H42" s="149"/>
      <c r="I42" s="150"/>
      <c r="J42" s="49" t="s">
        <v>16</v>
      </c>
      <c r="K42" s="49" t="s">
        <v>16</v>
      </c>
      <c r="L42" s="49" t="s">
        <v>16</v>
      </c>
      <c r="M42" s="12" t="s">
        <v>16</v>
      </c>
      <c r="N42" s="49" t="s">
        <v>16</v>
      </c>
      <c r="O42" s="49" t="s">
        <v>16</v>
      </c>
      <c r="P42" s="44">
        <v>576.29999999999995</v>
      </c>
      <c r="Q42" s="44">
        <v>158.1</v>
      </c>
      <c r="R42" s="44">
        <v>163.6</v>
      </c>
      <c r="S42" s="49" t="s">
        <v>16</v>
      </c>
      <c r="T42" s="81"/>
      <c r="U42" s="108"/>
      <c r="V42" s="108"/>
      <c r="W42" s="81"/>
      <c r="X42" s="81"/>
      <c r="Y42" s="81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82"/>
      <c r="BR42" s="82"/>
      <c r="BS42" s="82"/>
      <c r="BT42" s="82"/>
      <c r="BU42" s="82"/>
      <c r="BV42" s="82"/>
      <c r="BW42" s="82"/>
      <c r="BX42" s="82"/>
      <c r="BY42" s="82"/>
      <c r="BZ42" s="82"/>
      <c r="CA42" s="82"/>
      <c r="CB42" s="82"/>
      <c r="CC42" s="82"/>
      <c r="CD42" s="82"/>
      <c r="CE42" s="82"/>
      <c r="CF42" s="82"/>
      <c r="CG42" s="82"/>
    </row>
    <row r="43" spans="1:85" customFormat="1" ht="105" x14ac:dyDescent="0.25">
      <c r="A43" s="52">
        <v>20</v>
      </c>
      <c r="B43" s="5" t="s">
        <v>161</v>
      </c>
      <c r="C43" s="7" t="s">
        <v>162</v>
      </c>
      <c r="D43" s="7" t="s">
        <v>57</v>
      </c>
      <c r="E43" s="7" t="s">
        <v>163</v>
      </c>
      <c r="F43" s="8">
        <f t="shared" ref="F43:F53" si="5">P43+Q43+R43</f>
        <v>3200</v>
      </c>
      <c r="G43" s="7">
        <v>2024</v>
      </c>
      <c r="H43" s="7">
        <v>2026</v>
      </c>
      <c r="I43" s="9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1200</v>
      </c>
      <c r="Q43" s="8">
        <v>1000</v>
      </c>
      <c r="R43" s="8">
        <v>1000</v>
      </c>
      <c r="S43" s="53"/>
      <c r="T43" s="54"/>
      <c r="U43" s="55"/>
      <c r="V43" s="55"/>
      <c r="W43" s="54"/>
      <c r="X43" s="54"/>
      <c r="Y43" s="54"/>
    </row>
    <row r="44" spans="1:85" customFormat="1" ht="108" customHeight="1" x14ac:dyDescent="0.25">
      <c r="A44" s="52">
        <v>21</v>
      </c>
      <c r="B44" s="5" t="s">
        <v>164</v>
      </c>
      <c r="C44" s="7" t="s">
        <v>165</v>
      </c>
      <c r="D44" s="7" t="s">
        <v>57</v>
      </c>
      <c r="E44" s="7" t="s">
        <v>166</v>
      </c>
      <c r="F44" s="8">
        <f t="shared" si="5"/>
        <v>3200</v>
      </c>
      <c r="G44" s="7">
        <v>2024</v>
      </c>
      <c r="H44" s="7">
        <v>2026</v>
      </c>
      <c r="I44" s="9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1200</v>
      </c>
      <c r="Q44" s="8">
        <v>1000</v>
      </c>
      <c r="R44" s="8">
        <v>1000</v>
      </c>
      <c r="S44" s="53"/>
      <c r="T44" s="54"/>
      <c r="U44" s="55"/>
      <c r="V44" s="55"/>
      <c r="W44" s="54"/>
      <c r="X44" s="54"/>
      <c r="Y44" s="54"/>
    </row>
    <row r="45" spans="1:85" customFormat="1" ht="111.75" customHeight="1" x14ac:dyDescent="0.25">
      <c r="A45" s="52">
        <v>22</v>
      </c>
      <c r="B45" s="5" t="s">
        <v>105</v>
      </c>
      <c r="C45" s="7" t="s">
        <v>167</v>
      </c>
      <c r="D45" s="7" t="s">
        <v>57</v>
      </c>
      <c r="E45" s="7" t="s">
        <v>168</v>
      </c>
      <c r="F45" s="8">
        <f t="shared" si="5"/>
        <v>39160.299999999996</v>
      </c>
      <c r="G45" s="7">
        <v>2024</v>
      </c>
      <c r="H45" s="7">
        <v>2026</v>
      </c>
      <c r="I45" s="9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18992.099999999999</v>
      </c>
      <c r="Q45" s="8">
        <v>10084.1</v>
      </c>
      <c r="R45" s="8">
        <v>10084.1</v>
      </c>
      <c r="S45" s="53"/>
      <c r="T45" s="54"/>
      <c r="U45" s="55"/>
      <c r="V45" s="55"/>
      <c r="W45" s="54"/>
      <c r="X45" s="54"/>
      <c r="Y45" s="54"/>
    </row>
    <row r="46" spans="1:85" customFormat="1" ht="111.75" customHeight="1" x14ac:dyDescent="0.25">
      <c r="A46" s="52">
        <v>23</v>
      </c>
      <c r="B46" s="5" t="s">
        <v>169</v>
      </c>
      <c r="C46" s="7" t="s">
        <v>170</v>
      </c>
      <c r="D46" s="7" t="s">
        <v>57</v>
      </c>
      <c r="E46" s="7" t="s">
        <v>171</v>
      </c>
      <c r="F46" s="8">
        <f t="shared" si="5"/>
        <v>900</v>
      </c>
      <c r="G46" s="7">
        <v>2024</v>
      </c>
      <c r="H46" s="7">
        <v>2026</v>
      </c>
      <c r="I46" s="9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300</v>
      </c>
      <c r="Q46" s="8">
        <v>300</v>
      </c>
      <c r="R46" s="8">
        <v>300</v>
      </c>
      <c r="S46" s="53"/>
      <c r="T46" s="54"/>
      <c r="U46" s="55"/>
      <c r="V46" s="55"/>
      <c r="W46" s="54"/>
      <c r="X46" s="54"/>
      <c r="Y46" s="54"/>
    </row>
    <row r="47" spans="1:85" customFormat="1" ht="105" x14ac:dyDescent="0.25">
      <c r="A47" s="52">
        <v>24</v>
      </c>
      <c r="B47" s="6" t="s">
        <v>102</v>
      </c>
      <c r="C47" s="7" t="s">
        <v>103</v>
      </c>
      <c r="D47" s="7" t="s">
        <v>57</v>
      </c>
      <c r="E47" s="7" t="s">
        <v>172</v>
      </c>
      <c r="F47" s="8">
        <f t="shared" si="5"/>
        <v>55278.9</v>
      </c>
      <c r="G47" s="7">
        <v>2024</v>
      </c>
      <c r="H47" s="7">
        <v>2024</v>
      </c>
      <c r="I47" s="9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55278.9</v>
      </c>
      <c r="Q47" s="8">
        <v>0</v>
      </c>
      <c r="R47" s="8">
        <v>0</v>
      </c>
      <c r="S47" s="53"/>
      <c r="T47" s="54"/>
      <c r="U47" s="55"/>
      <c r="V47" s="55"/>
      <c r="W47" s="54"/>
      <c r="X47" s="54"/>
      <c r="Y47" s="54"/>
    </row>
    <row r="48" spans="1:85" customFormat="1" ht="94.5" customHeight="1" x14ac:dyDescent="0.25">
      <c r="A48" s="52">
        <v>25</v>
      </c>
      <c r="B48" s="6" t="s">
        <v>102</v>
      </c>
      <c r="C48" s="7" t="s">
        <v>103</v>
      </c>
      <c r="D48" s="7" t="s">
        <v>57</v>
      </c>
      <c r="E48" s="7" t="s">
        <v>173</v>
      </c>
      <c r="F48" s="8">
        <f t="shared" si="5"/>
        <v>20000</v>
      </c>
      <c r="G48" s="7">
        <v>2025</v>
      </c>
      <c r="H48" s="7">
        <v>2025</v>
      </c>
      <c r="I48" s="9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20000</v>
      </c>
      <c r="R48" s="8">
        <v>0</v>
      </c>
      <c r="S48" s="53"/>
      <c r="T48" s="54"/>
      <c r="U48" s="55"/>
      <c r="V48" s="55"/>
      <c r="W48" s="54"/>
      <c r="X48" s="54"/>
      <c r="Y48" s="54"/>
    </row>
    <row r="49" spans="1:85" customFormat="1" ht="97.5" customHeight="1" x14ac:dyDescent="0.25">
      <c r="A49" s="52">
        <v>26</v>
      </c>
      <c r="B49" s="6" t="s">
        <v>102</v>
      </c>
      <c r="C49" s="7" t="s">
        <v>103</v>
      </c>
      <c r="D49" s="7" t="s">
        <v>57</v>
      </c>
      <c r="E49" s="7" t="s">
        <v>174</v>
      </c>
      <c r="F49" s="8">
        <f t="shared" si="5"/>
        <v>20000</v>
      </c>
      <c r="G49" s="7">
        <v>2026</v>
      </c>
      <c r="H49" s="7">
        <v>2026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8">
        <v>20000</v>
      </c>
      <c r="S49" s="53"/>
      <c r="T49" s="54"/>
      <c r="U49" s="55"/>
      <c r="V49" s="55"/>
      <c r="W49" s="54"/>
      <c r="X49" s="54"/>
      <c r="Y49" s="54"/>
    </row>
    <row r="50" spans="1:85" customFormat="1" ht="120" x14ac:dyDescent="0.25">
      <c r="A50" s="56">
        <v>27</v>
      </c>
      <c r="B50" s="5" t="s">
        <v>74</v>
      </c>
      <c r="C50" s="7" t="s">
        <v>20</v>
      </c>
      <c r="D50" s="7" t="s">
        <v>57</v>
      </c>
      <c r="E50" s="7" t="s">
        <v>193</v>
      </c>
      <c r="F50" s="8">
        <f t="shared" si="5"/>
        <v>4500</v>
      </c>
      <c r="G50" s="7">
        <v>2024</v>
      </c>
      <c r="H50" s="7">
        <v>2026</v>
      </c>
      <c r="I50" s="9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1500</v>
      </c>
      <c r="Q50" s="8">
        <v>1500</v>
      </c>
      <c r="R50" s="8">
        <v>1500</v>
      </c>
      <c r="S50" s="53"/>
      <c r="T50" s="54"/>
      <c r="U50" s="55"/>
      <c r="V50" s="55"/>
      <c r="W50" s="54"/>
      <c r="X50" s="54"/>
      <c r="Y50" s="54"/>
    </row>
    <row r="51" spans="1:85" customFormat="1" ht="141.75" customHeight="1" x14ac:dyDescent="0.25">
      <c r="A51" s="56">
        <v>28</v>
      </c>
      <c r="B51" s="5" t="s">
        <v>74</v>
      </c>
      <c r="C51" s="7" t="s">
        <v>20</v>
      </c>
      <c r="D51" s="7" t="s">
        <v>57</v>
      </c>
      <c r="E51" s="7" t="s">
        <v>194</v>
      </c>
      <c r="F51" s="8">
        <f t="shared" si="5"/>
        <v>3000</v>
      </c>
      <c r="G51" s="7">
        <v>2024</v>
      </c>
      <c r="H51" s="7">
        <v>2026</v>
      </c>
      <c r="I51" s="9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1000</v>
      </c>
      <c r="Q51" s="8">
        <v>1000</v>
      </c>
      <c r="R51" s="8">
        <v>1000</v>
      </c>
      <c r="S51" s="53"/>
      <c r="T51" s="54"/>
      <c r="U51" s="55"/>
      <c r="V51" s="55"/>
      <c r="W51" s="54"/>
      <c r="X51" s="54"/>
      <c r="Y51" s="54"/>
    </row>
    <row r="52" spans="1:85" customFormat="1" ht="100.5" customHeight="1" x14ac:dyDescent="0.25">
      <c r="A52" s="56">
        <v>29</v>
      </c>
      <c r="B52" s="6" t="s">
        <v>76</v>
      </c>
      <c r="C52" s="7" t="s">
        <v>175</v>
      </c>
      <c r="D52" s="7" t="s">
        <v>57</v>
      </c>
      <c r="E52" s="7" t="s">
        <v>176</v>
      </c>
      <c r="F52" s="8">
        <f t="shared" si="5"/>
        <v>300</v>
      </c>
      <c r="G52" s="7">
        <v>2024</v>
      </c>
      <c r="H52" s="7">
        <v>2026</v>
      </c>
      <c r="I52" s="9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100</v>
      </c>
      <c r="Q52" s="8">
        <v>100</v>
      </c>
      <c r="R52" s="8">
        <v>100</v>
      </c>
      <c r="S52" s="53"/>
      <c r="T52" s="54"/>
      <c r="U52" s="55"/>
      <c r="V52" s="55"/>
      <c r="W52" s="54"/>
      <c r="X52" s="54"/>
      <c r="Y52" s="54"/>
    </row>
    <row r="53" spans="1:85" customFormat="1" ht="90" customHeight="1" x14ac:dyDescent="0.25">
      <c r="A53" s="57">
        <v>30</v>
      </c>
      <c r="B53" s="5" t="s">
        <v>73</v>
      </c>
      <c r="C53" s="7" t="s">
        <v>51</v>
      </c>
      <c r="D53" s="7" t="s">
        <v>57</v>
      </c>
      <c r="E53" s="7" t="s">
        <v>177</v>
      </c>
      <c r="F53" s="8">
        <f t="shared" si="5"/>
        <v>30000</v>
      </c>
      <c r="G53" s="7">
        <v>2024</v>
      </c>
      <c r="H53" s="7">
        <v>2026</v>
      </c>
      <c r="I53" s="9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10000</v>
      </c>
      <c r="Q53" s="8">
        <v>10000</v>
      </c>
      <c r="R53" s="8">
        <v>10000</v>
      </c>
      <c r="S53" s="58"/>
      <c r="T53" s="54"/>
      <c r="U53" s="54"/>
      <c r="V53" s="54"/>
      <c r="W53" s="54"/>
      <c r="X53" s="54"/>
      <c r="Y53" s="54"/>
    </row>
    <row r="54" spans="1:85" ht="15" customHeight="1" x14ac:dyDescent="0.25">
      <c r="A54" s="145" t="s">
        <v>77</v>
      </c>
      <c r="B54" s="146"/>
      <c r="C54" s="146"/>
      <c r="D54" s="146"/>
      <c r="E54" s="146"/>
      <c r="F54" s="146"/>
      <c r="G54" s="146"/>
      <c r="H54" s="146"/>
      <c r="I54" s="147"/>
      <c r="J54" s="50">
        <f t="shared" ref="J54:O54" si="6">SUM(J40:J40)</f>
        <v>0</v>
      </c>
      <c r="K54" s="50">
        <f t="shared" si="6"/>
        <v>0</v>
      </c>
      <c r="L54" s="50">
        <f t="shared" si="6"/>
        <v>0</v>
      </c>
      <c r="M54" s="43">
        <f t="shared" si="6"/>
        <v>0</v>
      </c>
      <c r="N54" s="50">
        <f t="shared" si="6"/>
        <v>0</v>
      </c>
      <c r="O54" s="50">
        <f t="shared" si="6"/>
        <v>0</v>
      </c>
      <c r="P54" s="43">
        <f>SUM(P43:P53)</f>
        <v>89571</v>
      </c>
      <c r="Q54" s="50">
        <f>SUM(Q43:Q53)</f>
        <v>44984.1</v>
      </c>
      <c r="R54" s="50">
        <f>SUM(R43:R53)</f>
        <v>44984.1</v>
      </c>
      <c r="S54" s="50" t="s">
        <v>16</v>
      </c>
      <c r="T54" s="2"/>
      <c r="U54" s="2"/>
      <c r="V54" s="2"/>
      <c r="W54" s="2"/>
      <c r="X54" s="2"/>
      <c r="Y54" s="2"/>
    </row>
    <row r="55" spans="1:85" ht="15.75" x14ac:dyDescent="0.25">
      <c r="A55" s="145" t="s">
        <v>56</v>
      </c>
      <c r="B55" s="146"/>
      <c r="C55" s="146"/>
      <c r="D55" s="156"/>
      <c r="E55" s="156"/>
      <c r="F55" s="146"/>
      <c r="G55" s="146"/>
      <c r="H55" s="146"/>
      <c r="I55" s="147"/>
      <c r="J55" s="50" t="s">
        <v>16</v>
      </c>
      <c r="K55" s="50" t="s">
        <v>16</v>
      </c>
      <c r="L55" s="50" t="s">
        <v>16</v>
      </c>
      <c r="M55" s="43" t="s">
        <v>16</v>
      </c>
      <c r="N55" s="50" t="s">
        <v>16</v>
      </c>
      <c r="O55" s="50" t="s">
        <v>16</v>
      </c>
      <c r="P55" s="44">
        <v>89571</v>
      </c>
      <c r="Q55" s="44">
        <v>44984.1</v>
      </c>
      <c r="R55" s="44">
        <v>44984.1</v>
      </c>
      <c r="S55" s="50" t="s">
        <v>16</v>
      </c>
      <c r="T55" s="2"/>
      <c r="U55" s="2"/>
      <c r="V55" s="2"/>
      <c r="W55" s="2"/>
      <c r="X55" s="2"/>
      <c r="Y55" s="2"/>
    </row>
    <row r="56" spans="1:85" ht="75" customHeight="1" x14ac:dyDescent="0.25">
      <c r="A56" s="74">
        <v>31</v>
      </c>
      <c r="B56" s="130" t="s">
        <v>73</v>
      </c>
      <c r="C56" s="125" t="s">
        <v>51</v>
      </c>
      <c r="D56" s="125" t="s">
        <v>178</v>
      </c>
      <c r="E56" s="7" t="s">
        <v>179</v>
      </c>
      <c r="F56" s="131">
        <f>SUM(J56:R56)</f>
        <v>464.6</v>
      </c>
      <c r="G56" s="132">
        <v>2024</v>
      </c>
      <c r="H56" s="133">
        <v>2024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464.6</v>
      </c>
      <c r="Q56" s="47">
        <v>0</v>
      </c>
      <c r="R56" s="47">
        <v>0</v>
      </c>
      <c r="S56" s="50"/>
      <c r="T56" s="2"/>
      <c r="U56" s="2"/>
      <c r="V56" s="2"/>
      <c r="W56" s="2"/>
      <c r="X56" s="2"/>
      <c r="Y56" s="2"/>
    </row>
    <row r="57" spans="1:85" ht="74.25" customHeight="1" x14ac:dyDescent="0.25">
      <c r="A57" s="74">
        <v>32</v>
      </c>
      <c r="B57" s="130" t="s">
        <v>180</v>
      </c>
      <c r="C57" s="125" t="s">
        <v>51</v>
      </c>
      <c r="D57" s="125" t="s">
        <v>181</v>
      </c>
      <c r="E57" s="125" t="s">
        <v>182</v>
      </c>
      <c r="F57" s="131">
        <f>SUM(J57:R57)</f>
        <v>476.9</v>
      </c>
      <c r="G57" s="87">
        <v>2025</v>
      </c>
      <c r="H57" s="10">
        <v>2025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47">
        <v>0</v>
      </c>
      <c r="Q57" s="47">
        <v>476.9</v>
      </c>
      <c r="R57" s="47">
        <v>0</v>
      </c>
      <c r="S57" s="50"/>
      <c r="T57" s="2"/>
      <c r="U57" s="2"/>
      <c r="V57" s="2"/>
      <c r="W57" s="2"/>
      <c r="X57" s="2"/>
      <c r="Y57" s="2"/>
    </row>
    <row r="58" spans="1:85" ht="74.25" customHeight="1" x14ac:dyDescent="0.25">
      <c r="A58" s="125">
        <v>33</v>
      </c>
      <c r="B58" s="130" t="s">
        <v>73</v>
      </c>
      <c r="C58" s="125" t="s">
        <v>51</v>
      </c>
      <c r="D58" s="125" t="s">
        <v>183</v>
      </c>
      <c r="E58" s="125" t="s">
        <v>184</v>
      </c>
      <c r="F58" s="134">
        <f>SUM(J58:R58)</f>
        <v>489.8</v>
      </c>
      <c r="G58" s="132">
        <v>2026</v>
      </c>
      <c r="H58" s="133">
        <v>2026</v>
      </c>
      <c r="I58" s="48">
        <v>0</v>
      </c>
      <c r="J58" s="47">
        <v>0</v>
      </c>
      <c r="K58" s="47">
        <v>0</v>
      </c>
      <c r="L58" s="47">
        <v>0</v>
      </c>
      <c r="M58" s="8">
        <v>0</v>
      </c>
      <c r="N58" s="47">
        <v>0</v>
      </c>
      <c r="O58" s="47">
        <v>0</v>
      </c>
      <c r="P58" s="47">
        <v>0</v>
      </c>
      <c r="Q58" s="47">
        <v>0</v>
      </c>
      <c r="R58" s="47">
        <v>489.8</v>
      </c>
      <c r="S58" s="49"/>
      <c r="T58" s="2"/>
      <c r="U58" s="2"/>
      <c r="V58" s="2"/>
      <c r="W58" s="2"/>
      <c r="X58" s="2"/>
      <c r="Y58" s="2"/>
    </row>
    <row r="59" spans="1:85" ht="15" customHeight="1" x14ac:dyDescent="0.25">
      <c r="A59" s="145" t="s">
        <v>26</v>
      </c>
      <c r="B59" s="146"/>
      <c r="C59" s="146"/>
      <c r="D59" s="151"/>
      <c r="E59" s="151"/>
      <c r="F59" s="146"/>
      <c r="G59" s="146"/>
      <c r="H59" s="146"/>
      <c r="I59" s="147"/>
      <c r="J59" s="50">
        <f t="shared" ref="J59:O59" si="7">SUM(J53:J53)</f>
        <v>0</v>
      </c>
      <c r="K59" s="50">
        <f t="shared" si="7"/>
        <v>0</v>
      </c>
      <c r="L59" s="50">
        <f t="shared" si="7"/>
        <v>0</v>
      </c>
      <c r="M59" s="43">
        <f t="shared" si="7"/>
        <v>0</v>
      </c>
      <c r="N59" s="50">
        <f t="shared" si="7"/>
        <v>0</v>
      </c>
      <c r="O59" s="50">
        <f t="shared" si="7"/>
        <v>0</v>
      </c>
      <c r="P59" s="43">
        <f>SUM(P56:P58)</f>
        <v>464.6</v>
      </c>
      <c r="Q59" s="50">
        <f>SUM(Q56:Q58)</f>
        <v>476.9</v>
      </c>
      <c r="R59" s="50">
        <f>SUM(R56:R58)</f>
        <v>489.8</v>
      </c>
      <c r="S59" s="50" t="s">
        <v>16</v>
      </c>
      <c r="T59" s="2"/>
      <c r="U59" s="2"/>
      <c r="V59" s="2"/>
      <c r="W59" s="2"/>
      <c r="X59" s="2"/>
      <c r="Y59" s="2"/>
    </row>
    <row r="60" spans="1:85" s="83" customFormat="1" ht="15.75" x14ac:dyDescent="0.25">
      <c r="A60" s="145" t="s">
        <v>27</v>
      </c>
      <c r="B60" s="146"/>
      <c r="C60" s="146"/>
      <c r="D60" s="146"/>
      <c r="E60" s="146"/>
      <c r="F60" s="146"/>
      <c r="G60" s="146"/>
      <c r="H60" s="146"/>
      <c r="I60" s="147"/>
      <c r="J60" s="50" t="s">
        <v>16</v>
      </c>
      <c r="K60" s="50" t="s">
        <v>16</v>
      </c>
      <c r="L60" s="50" t="s">
        <v>16</v>
      </c>
      <c r="M60" s="43" t="s">
        <v>16</v>
      </c>
      <c r="N60" s="50" t="s">
        <v>16</v>
      </c>
      <c r="O60" s="50" t="s">
        <v>16</v>
      </c>
      <c r="P60" s="44">
        <v>381.8</v>
      </c>
      <c r="Q60" s="44">
        <v>441.3</v>
      </c>
      <c r="R60" s="44">
        <v>447.8</v>
      </c>
      <c r="S60" s="50" t="s">
        <v>16</v>
      </c>
      <c r="T60" s="81"/>
      <c r="U60" s="81"/>
      <c r="V60" s="81"/>
      <c r="W60" s="81"/>
      <c r="X60" s="81"/>
      <c r="Y60" s="81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82"/>
      <c r="AU60" s="82"/>
      <c r="AV60" s="82"/>
      <c r="AW60" s="82"/>
      <c r="AX60" s="82"/>
      <c r="AY60" s="8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82"/>
      <c r="BM60" s="82"/>
      <c r="BN60" s="82"/>
      <c r="BO60" s="82"/>
      <c r="BP60" s="82"/>
      <c r="BQ60" s="82"/>
      <c r="BR60" s="82"/>
      <c r="BS60" s="82"/>
      <c r="BT60" s="82"/>
      <c r="BU60" s="82"/>
      <c r="BV60" s="82"/>
      <c r="BW60" s="82"/>
      <c r="BX60" s="82"/>
      <c r="BY60" s="82"/>
      <c r="BZ60" s="82"/>
      <c r="CA60" s="82"/>
      <c r="CB60" s="82"/>
      <c r="CC60" s="82"/>
      <c r="CD60" s="82"/>
      <c r="CE60" s="82"/>
      <c r="CF60" s="82"/>
      <c r="CG60" s="82"/>
    </row>
    <row r="61" spans="1:85" ht="65.25" customHeight="1" x14ac:dyDescent="0.25">
      <c r="A61" s="99">
        <v>34</v>
      </c>
      <c r="B61" s="60" t="s">
        <v>73</v>
      </c>
      <c r="C61" s="61" t="s">
        <v>51</v>
      </c>
      <c r="D61" s="61" t="s">
        <v>209</v>
      </c>
      <c r="E61" s="61" t="s">
        <v>210</v>
      </c>
      <c r="F61" s="64">
        <f>SUM(J61:R61)</f>
        <v>4676.8999999999996</v>
      </c>
      <c r="G61" s="61">
        <v>2023</v>
      </c>
      <c r="H61" s="61">
        <v>2026</v>
      </c>
      <c r="I61" s="64">
        <v>0</v>
      </c>
      <c r="J61" s="63">
        <v>0</v>
      </c>
      <c r="K61" s="63">
        <v>0</v>
      </c>
      <c r="L61" s="63">
        <v>0</v>
      </c>
      <c r="M61" s="12">
        <v>0</v>
      </c>
      <c r="N61" s="63">
        <v>0</v>
      </c>
      <c r="O61" s="63">
        <v>0</v>
      </c>
      <c r="P61" s="49">
        <v>1389</v>
      </c>
      <c r="Q61" s="49">
        <v>1639.7</v>
      </c>
      <c r="R61" s="49">
        <v>1648.2</v>
      </c>
      <c r="S61" s="50"/>
      <c r="T61" s="2"/>
      <c r="U61" s="2"/>
      <c r="V61" s="2"/>
      <c r="W61" s="2"/>
      <c r="X61" s="2"/>
      <c r="Y61" s="2"/>
    </row>
    <row r="62" spans="1:85" s="21" customFormat="1" ht="15" customHeight="1" x14ac:dyDescent="0.25">
      <c r="A62" s="152" t="s">
        <v>28</v>
      </c>
      <c r="B62" s="153"/>
      <c r="C62" s="153"/>
      <c r="D62" s="153"/>
      <c r="E62" s="153"/>
      <c r="F62" s="153"/>
      <c r="G62" s="153"/>
      <c r="H62" s="153"/>
      <c r="I62" s="154"/>
      <c r="J62" s="43">
        <f t="shared" ref="J62:O62" si="8">SUM(J61)</f>
        <v>0</v>
      </c>
      <c r="K62" s="43">
        <f t="shared" si="8"/>
        <v>0</v>
      </c>
      <c r="L62" s="43">
        <f t="shared" si="8"/>
        <v>0</v>
      </c>
      <c r="M62" s="43">
        <f t="shared" si="8"/>
        <v>0</v>
      </c>
      <c r="N62" s="43">
        <f t="shared" si="8"/>
        <v>0</v>
      </c>
      <c r="O62" s="43">
        <f t="shared" si="8"/>
        <v>0</v>
      </c>
      <c r="P62" s="43">
        <f xml:space="preserve"> SUM(P61)</f>
        <v>1389</v>
      </c>
      <c r="Q62" s="43">
        <f>SUM(Q61)</f>
        <v>1639.7</v>
      </c>
      <c r="R62" s="43">
        <f>SUM(R61)</f>
        <v>1648.2</v>
      </c>
      <c r="S62" s="43" t="s">
        <v>16</v>
      </c>
      <c r="T62" s="19"/>
      <c r="U62" s="2"/>
      <c r="V62" s="2"/>
      <c r="W62" s="19"/>
      <c r="X62" s="19"/>
      <c r="Y62" s="19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</row>
    <row r="63" spans="1:85" ht="15.75" x14ac:dyDescent="0.25">
      <c r="A63" s="145" t="s">
        <v>29</v>
      </c>
      <c r="B63" s="146"/>
      <c r="C63" s="146"/>
      <c r="D63" s="146"/>
      <c r="E63" s="146"/>
      <c r="F63" s="146"/>
      <c r="G63" s="146"/>
      <c r="H63" s="146"/>
      <c r="I63" s="147"/>
      <c r="J63" s="50" t="s">
        <v>16</v>
      </c>
      <c r="K63" s="50" t="s">
        <v>16</v>
      </c>
      <c r="L63" s="50" t="s">
        <v>16</v>
      </c>
      <c r="M63" s="43" t="s">
        <v>16</v>
      </c>
      <c r="N63" s="50" t="s">
        <v>16</v>
      </c>
      <c r="O63" s="50" t="s">
        <v>16</v>
      </c>
      <c r="P63" s="44">
        <v>1389</v>
      </c>
      <c r="Q63" s="44">
        <v>1639.7</v>
      </c>
      <c r="R63" s="44">
        <v>1648.2</v>
      </c>
      <c r="S63" s="50" t="s">
        <v>16</v>
      </c>
      <c r="T63" s="2"/>
      <c r="U63" s="19"/>
      <c r="V63" s="19"/>
      <c r="W63" s="2"/>
      <c r="X63" s="2"/>
      <c r="Y63" s="2"/>
    </row>
    <row r="64" spans="1:85" s="83" customFormat="1" ht="41.25" customHeight="1" x14ac:dyDescent="0.25">
      <c r="A64" s="84">
        <v>35</v>
      </c>
      <c r="B64" s="45" t="s">
        <v>89</v>
      </c>
      <c r="C64" s="46" t="s">
        <v>90</v>
      </c>
      <c r="D64" s="46" t="s">
        <v>118</v>
      </c>
      <c r="E64" s="46" t="s">
        <v>91</v>
      </c>
      <c r="F64" s="47">
        <f>SUM(P64:R64)</f>
        <v>715.5</v>
      </c>
      <c r="G64" s="87">
        <v>2024</v>
      </c>
      <c r="H64" s="87">
        <v>2026</v>
      </c>
      <c r="I64" s="48">
        <v>0</v>
      </c>
      <c r="J64" s="47">
        <v>0</v>
      </c>
      <c r="K64" s="47">
        <v>0</v>
      </c>
      <c r="L64" s="47">
        <v>0</v>
      </c>
      <c r="M64" s="8">
        <v>0</v>
      </c>
      <c r="N64" s="47">
        <v>0</v>
      </c>
      <c r="O64" s="47">
        <v>0</v>
      </c>
      <c r="P64" s="44">
        <v>241.5</v>
      </c>
      <c r="Q64" s="44">
        <v>237</v>
      </c>
      <c r="R64" s="44">
        <v>237</v>
      </c>
      <c r="S64" s="49"/>
      <c r="T64" s="81"/>
      <c r="U64" s="81"/>
      <c r="V64" s="81"/>
      <c r="W64" s="81"/>
      <c r="X64" s="81"/>
      <c r="Y64" s="81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82"/>
      <c r="BQ64" s="82"/>
      <c r="BR64" s="82"/>
      <c r="BS64" s="82"/>
      <c r="BT64" s="82"/>
      <c r="BU64" s="82"/>
      <c r="BV64" s="82"/>
      <c r="BW64" s="82"/>
      <c r="BX64" s="82"/>
      <c r="BY64" s="82"/>
      <c r="BZ64" s="82"/>
      <c r="CA64" s="82"/>
      <c r="CB64" s="82"/>
      <c r="CC64" s="82"/>
      <c r="CD64" s="82"/>
      <c r="CE64" s="82"/>
      <c r="CF64" s="82"/>
      <c r="CG64" s="82"/>
    </row>
    <row r="65" spans="1:85" s="83" customFormat="1" ht="15" customHeight="1" x14ac:dyDescent="0.25">
      <c r="A65" s="145" t="s">
        <v>30</v>
      </c>
      <c r="B65" s="146"/>
      <c r="C65" s="146"/>
      <c r="D65" s="146"/>
      <c r="E65" s="146"/>
      <c r="F65" s="146"/>
      <c r="G65" s="146"/>
      <c r="H65" s="146"/>
      <c r="I65" s="147"/>
      <c r="J65" s="50">
        <f t="shared" ref="J65:O65" si="9">SUM(J64:J64)</f>
        <v>0</v>
      </c>
      <c r="K65" s="50">
        <f t="shared" si="9"/>
        <v>0</v>
      </c>
      <c r="L65" s="50">
        <f t="shared" si="9"/>
        <v>0</v>
      </c>
      <c r="M65" s="43">
        <f t="shared" si="9"/>
        <v>0</v>
      </c>
      <c r="N65" s="50">
        <f t="shared" si="9"/>
        <v>0</v>
      </c>
      <c r="O65" s="50">
        <f t="shared" si="9"/>
        <v>0</v>
      </c>
      <c r="P65" s="43">
        <f>SUM(P64)</f>
        <v>241.5</v>
      </c>
      <c r="Q65" s="50">
        <f>SUM(Q64)</f>
        <v>237</v>
      </c>
      <c r="R65" s="50">
        <f>SUM(R64)</f>
        <v>237</v>
      </c>
      <c r="S65" s="50" t="s">
        <v>16</v>
      </c>
      <c r="T65" s="81"/>
      <c r="U65" s="81"/>
      <c r="V65" s="81"/>
      <c r="W65" s="81"/>
      <c r="X65" s="81"/>
      <c r="Y65" s="81"/>
      <c r="Z65" s="82"/>
      <c r="AA65" s="82"/>
      <c r="AB65" s="82"/>
      <c r="AC65" s="82"/>
      <c r="AD65" s="82"/>
      <c r="AE65" s="82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82"/>
      <c r="BM65" s="82"/>
      <c r="BN65" s="82"/>
      <c r="BO65" s="82"/>
      <c r="BP65" s="82"/>
      <c r="BQ65" s="82"/>
      <c r="BR65" s="82"/>
      <c r="BS65" s="82"/>
      <c r="BT65" s="82"/>
      <c r="BU65" s="82"/>
      <c r="BV65" s="82"/>
      <c r="BW65" s="82"/>
      <c r="BX65" s="82"/>
      <c r="BY65" s="82"/>
      <c r="BZ65" s="82"/>
      <c r="CA65" s="82"/>
      <c r="CB65" s="82"/>
      <c r="CC65" s="82"/>
      <c r="CD65" s="82"/>
      <c r="CE65" s="82"/>
      <c r="CF65" s="82"/>
      <c r="CG65" s="82"/>
    </row>
    <row r="66" spans="1:85" s="83" customFormat="1" ht="15.75" customHeight="1" x14ac:dyDescent="0.25">
      <c r="A66" s="155" t="s">
        <v>31</v>
      </c>
      <c r="B66" s="156"/>
      <c r="C66" s="156"/>
      <c r="D66" s="156"/>
      <c r="E66" s="156"/>
      <c r="F66" s="156"/>
      <c r="G66" s="156"/>
      <c r="H66" s="156"/>
      <c r="I66" s="157"/>
      <c r="J66" s="88" t="s">
        <v>16</v>
      </c>
      <c r="K66" s="88" t="s">
        <v>16</v>
      </c>
      <c r="L66" s="88" t="s">
        <v>16</v>
      </c>
      <c r="M66" s="89" t="s">
        <v>16</v>
      </c>
      <c r="N66" s="88" t="s">
        <v>16</v>
      </c>
      <c r="O66" s="88" t="s">
        <v>16</v>
      </c>
      <c r="P66" s="44">
        <v>241.5</v>
      </c>
      <c r="Q66" s="44">
        <v>237</v>
      </c>
      <c r="R66" s="44">
        <v>237</v>
      </c>
      <c r="S66" s="50" t="s">
        <v>16</v>
      </c>
      <c r="T66" s="81"/>
      <c r="U66" s="81"/>
      <c r="V66" s="81"/>
      <c r="W66" s="81"/>
      <c r="X66" s="81"/>
      <c r="Y66" s="81"/>
      <c r="Z66" s="82"/>
      <c r="AA66" s="82"/>
      <c r="AB66" s="82"/>
      <c r="AC66" s="82"/>
      <c r="AD66" s="82"/>
      <c r="AE66" s="82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  <c r="AR66" s="82"/>
      <c r="AS66" s="82"/>
      <c r="AT66" s="82"/>
      <c r="AU66" s="82"/>
      <c r="AV66" s="82"/>
      <c r="AW66" s="82"/>
      <c r="AX66" s="82"/>
      <c r="AY66" s="8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82"/>
      <c r="BM66" s="82"/>
      <c r="BN66" s="82"/>
      <c r="BO66" s="82"/>
      <c r="BP66" s="82"/>
      <c r="BQ66" s="82"/>
      <c r="BR66" s="82"/>
      <c r="BS66" s="82"/>
      <c r="BT66" s="82"/>
      <c r="BU66" s="82"/>
      <c r="BV66" s="82"/>
      <c r="BW66" s="82"/>
      <c r="BX66" s="82"/>
      <c r="BY66" s="82"/>
      <c r="BZ66" s="82"/>
      <c r="CA66" s="82"/>
      <c r="CB66" s="82"/>
      <c r="CC66" s="82"/>
      <c r="CD66" s="82"/>
      <c r="CE66" s="82"/>
      <c r="CF66" s="82"/>
      <c r="CG66" s="82"/>
    </row>
    <row r="67" spans="1:85" ht="121.5" customHeight="1" x14ac:dyDescent="0.25">
      <c r="A67" s="125">
        <v>36</v>
      </c>
      <c r="B67" s="100" t="s">
        <v>76</v>
      </c>
      <c r="C67" s="96" t="s">
        <v>109</v>
      </c>
      <c r="D67" s="96" t="s">
        <v>119</v>
      </c>
      <c r="E67" s="96" t="s">
        <v>133</v>
      </c>
      <c r="F67" s="101">
        <v>186.8</v>
      </c>
      <c r="G67" s="102">
        <v>2024</v>
      </c>
      <c r="H67" s="102">
        <v>2024</v>
      </c>
      <c r="I67" s="103">
        <v>0</v>
      </c>
      <c r="J67" s="101">
        <v>0</v>
      </c>
      <c r="K67" s="101">
        <v>0</v>
      </c>
      <c r="L67" s="101">
        <v>0</v>
      </c>
      <c r="M67" s="101">
        <v>0</v>
      </c>
      <c r="N67" s="101">
        <v>0</v>
      </c>
      <c r="O67" s="101">
        <v>0</v>
      </c>
      <c r="P67" s="101">
        <v>186.8</v>
      </c>
      <c r="Q67" s="101">
        <v>0</v>
      </c>
      <c r="R67" s="101">
        <v>0</v>
      </c>
      <c r="S67" s="101"/>
      <c r="T67" s="2"/>
      <c r="W67" s="2"/>
      <c r="X67" s="2"/>
      <c r="Y67" s="2"/>
    </row>
    <row r="68" spans="1:85" ht="128.25" customHeight="1" x14ac:dyDescent="0.25">
      <c r="A68" s="125">
        <v>37</v>
      </c>
      <c r="B68" s="100" t="s">
        <v>76</v>
      </c>
      <c r="C68" s="96" t="s">
        <v>109</v>
      </c>
      <c r="D68" s="96" t="s">
        <v>119</v>
      </c>
      <c r="E68" s="96" t="s">
        <v>134</v>
      </c>
      <c r="F68" s="101">
        <v>39.4</v>
      </c>
      <c r="G68" s="96">
        <v>2025</v>
      </c>
      <c r="H68" s="102">
        <v>2025</v>
      </c>
      <c r="I68" s="103">
        <v>0</v>
      </c>
      <c r="J68" s="98">
        <v>0</v>
      </c>
      <c r="K68" s="98">
        <v>0</v>
      </c>
      <c r="L68" s="98">
        <v>0</v>
      </c>
      <c r="M68" s="101">
        <v>0</v>
      </c>
      <c r="N68" s="98">
        <v>0</v>
      </c>
      <c r="O68" s="98">
        <v>0</v>
      </c>
      <c r="P68" s="101">
        <v>0</v>
      </c>
      <c r="Q68" s="98">
        <v>39.4</v>
      </c>
      <c r="R68" s="101">
        <v>0</v>
      </c>
      <c r="S68" s="98"/>
      <c r="T68" s="2"/>
      <c r="U68" s="2"/>
      <c r="V68" s="2"/>
      <c r="W68" s="2"/>
      <c r="X68" s="2"/>
      <c r="Y68" s="2"/>
    </row>
    <row r="69" spans="1:85" ht="129.75" customHeight="1" x14ac:dyDescent="0.25">
      <c r="A69" s="125">
        <v>38</v>
      </c>
      <c r="B69" s="100" t="s">
        <v>76</v>
      </c>
      <c r="C69" s="96" t="s">
        <v>109</v>
      </c>
      <c r="D69" s="96" t="s">
        <v>119</v>
      </c>
      <c r="E69" s="96" t="s">
        <v>135</v>
      </c>
      <c r="F69" s="101">
        <v>39.4</v>
      </c>
      <c r="G69" s="96">
        <v>2026</v>
      </c>
      <c r="H69" s="102">
        <v>2026</v>
      </c>
      <c r="I69" s="103">
        <v>0</v>
      </c>
      <c r="J69" s="98">
        <v>0</v>
      </c>
      <c r="K69" s="98">
        <v>0</v>
      </c>
      <c r="L69" s="98">
        <v>0</v>
      </c>
      <c r="M69" s="101">
        <v>0</v>
      </c>
      <c r="N69" s="98">
        <v>0</v>
      </c>
      <c r="O69" s="98">
        <v>0</v>
      </c>
      <c r="P69" s="101">
        <v>0</v>
      </c>
      <c r="Q69" s="98">
        <v>0</v>
      </c>
      <c r="R69" s="98">
        <v>39.4</v>
      </c>
      <c r="S69" s="98"/>
      <c r="T69" s="2"/>
      <c r="U69" s="2"/>
      <c r="V69" s="2"/>
      <c r="W69" s="2"/>
      <c r="X69" s="2"/>
      <c r="Y69" s="2"/>
    </row>
    <row r="70" spans="1:85" ht="15" customHeight="1" x14ac:dyDescent="0.25">
      <c r="A70" s="158" t="s">
        <v>32</v>
      </c>
      <c r="B70" s="151"/>
      <c r="C70" s="151"/>
      <c r="D70" s="151"/>
      <c r="E70" s="151"/>
      <c r="F70" s="151"/>
      <c r="G70" s="151"/>
      <c r="H70" s="151"/>
      <c r="I70" s="159"/>
      <c r="J70" s="104">
        <f t="shared" ref="J70:O70" si="10">SUM(J69:J69)</f>
        <v>0</v>
      </c>
      <c r="K70" s="104">
        <f t="shared" si="10"/>
        <v>0</v>
      </c>
      <c r="L70" s="104">
        <f t="shared" si="10"/>
        <v>0</v>
      </c>
      <c r="M70" s="105">
        <f t="shared" si="10"/>
        <v>0</v>
      </c>
      <c r="N70" s="104">
        <f t="shared" si="10"/>
        <v>0</v>
      </c>
      <c r="O70" s="104">
        <f t="shared" si="10"/>
        <v>0</v>
      </c>
      <c r="P70" s="43">
        <f>SUM(P67:P69)</f>
        <v>186.8</v>
      </c>
      <c r="Q70" s="50">
        <f>SUM(Q67:Q69)</f>
        <v>39.4</v>
      </c>
      <c r="R70" s="104">
        <f>SUM(R67:R69)</f>
        <v>39.4</v>
      </c>
      <c r="S70" s="50" t="s">
        <v>16</v>
      </c>
      <c r="T70" s="2"/>
      <c r="U70" s="2"/>
      <c r="V70" s="2"/>
      <c r="W70" s="2"/>
      <c r="X70" s="2"/>
      <c r="Y70" s="2"/>
    </row>
    <row r="71" spans="1:85" ht="15.75" x14ac:dyDescent="0.25">
      <c r="A71" s="145" t="s">
        <v>33</v>
      </c>
      <c r="B71" s="146"/>
      <c r="C71" s="146"/>
      <c r="D71" s="146"/>
      <c r="E71" s="146"/>
      <c r="F71" s="146"/>
      <c r="G71" s="146"/>
      <c r="H71" s="146"/>
      <c r="I71" s="147"/>
      <c r="J71" s="50" t="s">
        <v>16</v>
      </c>
      <c r="K71" s="50" t="s">
        <v>16</v>
      </c>
      <c r="L71" s="50" t="s">
        <v>16</v>
      </c>
      <c r="M71" s="43" t="s">
        <v>16</v>
      </c>
      <c r="N71" s="50" t="s">
        <v>16</v>
      </c>
      <c r="O71" s="50" t="s">
        <v>16</v>
      </c>
      <c r="P71" s="44">
        <v>186.8</v>
      </c>
      <c r="Q71" s="44">
        <v>39.4</v>
      </c>
      <c r="R71" s="44">
        <v>39.4</v>
      </c>
      <c r="S71" s="50" t="s">
        <v>16</v>
      </c>
      <c r="T71" s="2"/>
      <c r="U71" s="2"/>
      <c r="V71" s="2"/>
      <c r="W71" s="2"/>
      <c r="X71" s="2"/>
      <c r="Y71" s="2"/>
    </row>
    <row r="72" spans="1:85" ht="63.75" customHeight="1" x14ac:dyDescent="0.25">
      <c r="A72" s="125">
        <v>39</v>
      </c>
      <c r="B72" s="6" t="s">
        <v>102</v>
      </c>
      <c r="C72" s="5" t="s">
        <v>103</v>
      </c>
      <c r="D72" s="5" t="s">
        <v>120</v>
      </c>
      <c r="E72" s="5" t="s">
        <v>202</v>
      </c>
      <c r="F72" s="85">
        <f t="shared" ref="F72:F76" si="11">SUM(J72:R72)</f>
        <v>4409.2</v>
      </c>
      <c r="G72" s="7">
        <v>2023</v>
      </c>
      <c r="H72" s="7">
        <v>2024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4409.2</v>
      </c>
      <c r="Q72" s="8">
        <v>0</v>
      </c>
      <c r="R72" s="8">
        <v>0</v>
      </c>
      <c r="S72" s="86"/>
      <c r="T72" s="2"/>
      <c r="U72" s="2"/>
      <c r="V72" s="2"/>
      <c r="W72" s="2"/>
      <c r="X72" s="2"/>
      <c r="Y72" s="2"/>
    </row>
    <row r="73" spans="1:85" ht="63" customHeight="1" x14ac:dyDescent="0.25">
      <c r="A73" s="125">
        <v>40</v>
      </c>
      <c r="B73" s="6" t="s">
        <v>102</v>
      </c>
      <c r="C73" s="5" t="s">
        <v>103</v>
      </c>
      <c r="D73" s="5" t="s">
        <v>120</v>
      </c>
      <c r="E73" s="5" t="s">
        <v>203</v>
      </c>
      <c r="F73" s="85">
        <f t="shared" si="11"/>
        <v>3240</v>
      </c>
      <c r="G73" s="7">
        <v>2024</v>
      </c>
      <c r="H73" s="7">
        <v>2025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972</v>
      </c>
      <c r="Q73" s="8">
        <v>2268</v>
      </c>
      <c r="R73" s="8">
        <v>0</v>
      </c>
      <c r="S73" s="86"/>
      <c r="T73" s="2"/>
      <c r="U73" s="2"/>
      <c r="V73" s="2"/>
      <c r="W73" s="2"/>
      <c r="X73" s="2"/>
      <c r="Y73" s="2"/>
    </row>
    <row r="74" spans="1:85" ht="61.5" customHeight="1" x14ac:dyDescent="0.25">
      <c r="A74" s="125">
        <v>41</v>
      </c>
      <c r="B74" s="5" t="s">
        <v>74</v>
      </c>
      <c r="C74" s="5" t="s">
        <v>20</v>
      </c>
      <c r="D74" s="5" t="s">
        <v>120</v>
      </c>
      <c r="E74" s="5" t="s">
        <v>141</v>
      </c>
      <c r="F74" s="85">
        <f t="shared" si="11"/>
        <v>5785</v>
      </c>
      <c r="G74" s="7">
        <v>2024</v>
      </c>
      <c r="H74" s="7">
        <v>2026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1786.5</v>
      </c>
      <c r="Q74" s="8">
        <v>2018.5</v>
      </c>
      <c r="R74" s="8">
        <v>1980</v>
      </c>
      <c r="S74" s="86"/>
      <c r="T74" s="2"/>
      <c r="U74" s="2"/>
      <c r="V74" s="2"/>
      <c r="W74" s="2"/>
      <c r="X74" s="2"/>
      <c r="Y74" s="2"/>
    </row>
    <row r="75" spans="1:85" ht="63" customHeight="1" x14ac:dyDescent="0.25">
      <c r="A75" s="125">
        <v>42</v>
      </c>
      <c r="B75" s="5" t="s">
        <v>74</v>
      </c>
      <c r="C75" s="5" t="s">
        <v>20</v>
      </c>
      <c r="D75" s="5" t="s">
        <v>120</v>
      </c>
      <c r="E75" s="5" t="s">
        <v>204</v>
      </c>
      <c r="F75" s="85">
        <f t="shared" si="11"/>
        <v>5500</v>
      </c>
      <c r="G75" s="7">
        <v>2024</v>
      </c>
      <c r="H75" s="7">
        <v>2026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500</v>
      </c>
      <c r="Q75" s="8">
        <v>2500</v>
      </c>
      <c r="R75" s="8">
        <v>2500</v>
      </c>
      <c r="S75" s="86"/>
      <c r="T75" s="2"/>
      <c r="U75" s="2"/>
      <c r="V75" s="2"/>
      <c r="W75" s="2"/>
      <c r="X75" s="2"/>
      <c r="Y75" s="2"/>
    </row>
    <row r="76" spans="1:85" ht="60.75" customHeight="1" x14ac:dyDescent="0.25">
      <c r="A76" s="125">
        <v>43</v>
      </c>
      <c r="B76" s="5" t="s">
        <v>73</v>
      </c>
      <c r="C76" s="5" t="s">
        <v>51</v>
      </c>
      <c r="D76" s="5" t="s">
        <v>120</v>
      </c>
      <c r="E76" s="5" t="s">
        <v>140</v>
      </c>
      <c r="F76" s="85">
        <f t="shared" si="11"/>
        <v>110146.4</v>
      </c>
      <c r="G76" s="7">
        <v>2024</v>
      </c>
      <c r="H76" s="7">
        <v>2026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33755.4</v>
      </c>
      <c r="Q76" s="8">
        <v>37036.400000000001</v>
      </c>
      <c r="R76" s="8">
        <v>39354.6</v>
      </c>
      <c r="S76" s="86"/>
      <c r="T76" s="2"/>
      <c r="U76" s="2"/>
      <c r="V76" s="2"/>
      <c r="W76" s="2"/>
      <c r="X76" s="2"/>
      <c r="Y76" s="2"/>
    </row>
    <row r="77" spans="1:85" ht="15" customHeight="1" x14ac:dyDescent="0.25">
      <c r="A77" s="145" t="s">
        <v>34</v>
      </c>
      <c r="B77" s="146"/>
      <c r="C77" s="146"/>
      <c r="D77" s="146"/>
      <c r="E77" s="146"/>
      <c r="F77" s="146"/>
      <c r="G77" s="146"/>
      <c r="H77" s="146"/>
      <c r="I77" s="147"/>
      <c r="J77" s="50">
        <f t="shared" ref="J77:O77" si="12">SUM(J72:J72)</f>
        <v>0</v>
      </c>
      <c r="K77" s="50">
        <f t="shared" si="12"/>
        <v>0</v>
      </c>
      <c r="L77" s="50">
        <f t="shared" si="12"/>
        <v>0</v>
      </c>
      <c r="M77" s="43">
        <f t="shared" si="12"/>
        <v>0</v>
      </c>
      <c r="N77" s="50">
        <f t="shared" si="12"/>
        <v>0</v>
      </c>
      <c r="O77" s="50">
        <f t="shared" si="12"/>
        <v>0</v>
      </c>
      <c r="P77" s="43">
        <f>SUM(P72:P76)</f>
        <v>41423.1</v>
      </c>
      <c r="Q77" s="50">
        <f>SUM(Q72:Q76)</f>
        <v>43822.9</v>
      </c>
      <c r="R77" s="50">
        <f>SUM(R72:R76)</f>
        <v>43834.6</v>
      </c>
      <c r="S77" s="50" t="s">
        <v>16</v>
      </c>
      <c r="T77" s="2"/>
      <c r="U77" s="2"/>
      <c r="V77" s="2"/>
      <c r="W77" s="2"/>
      <c r="X77" s="2"/>
      <c r="Y77" s="2"/>
    </row>
    <row r="78" spans="1:85" ht="15.75" x14ac:dyDescent="0.25">
      <c r="A78" s="145" t="s">
        <v>35</v>
      </c>
      <c r="B78" s="146"/>
      <c r="C78" s="146"/>
      <c r="D78" s="146"/>
      <c r="E78" s="146"/>
      <c r="F78" s="146"/>
      <c r="G78" s="146"/>
      <c r="H78" s="146"/>
      <c r="I78" s="147"/>
      <c r="J78" s="50" t="s">
        <v>16</v>
      </c>
      <c r="K78" s="50" t="s">
        <v>16</v>
      </c>
      <c r="L78" s="50" t="s">
        <v>16</v>
      </c>
      <c r="M78" s="43" t="s">
        <v>16</v>
      </c>
      <c r="N78" s="50" t="s">
        <v>16</v>
      </c>
      <c r="O78" s="50" t="s">
        <v>16</v>
      </c>
      <c r="P78" s="44">
        <v>41423.1</v>
      </c>
      <c r="Q78" s="44">
        <v>43822.9</v>
      </c>
      <c r="R78" s="44">
        <v>43834.6</v>
      </c>
      <c r="S78" s="50" t="s">
        <v>16</v>
      </c>
      <c r="T78" s="2"/>
      <c r="U78" s="2"/>
      <c r="V78" s="2"/>
      <c r="W78" s="2"/>
      <c r="X78" s="2"/>
      <c r="Y78" s="2"/>
    </row>
    <row r="79" spans="1:85" ht="65.25" customHeight="1" x14ac:dyDescent="0.25">
      <c r="A79" s="69">
        <v>44</v>
      </c>
      <c r="B79" s="60" t="s">
        <v>73</v>
      </c>
      <c r="C79" s="61" t="s">
        <v>51</v>
      </c>
      <c r="D79" s="61" t="s">
        <v>121</v>
      </c>
      <c r="E79" s="61" t="s">
        <v>185</v>
      </c>
      <c r="F79" s="70">
        <f>SUM(P79:R79)</f>
        <v>4838.4000000000005</v>
      </c>
      <c r="G79" s="71" t="s">
        <v>131</v>
      </c>
      <c r="H79" s="71" t="s">
        <v>146</v>
      </c>
      <c r="I79" s="72">
        <v>0</v>
      </c>
      <c r="J79" s="70">
        <v>0</v>
      </c>
      <c r="K79" s="70">
        <v>0</v>
      </c>
      <c r="L79" s="70">
        <v>0</v>
      </c>
      <c r="M79" s="8">
        <v>0</v>
      </c>
      <c r="N79" s="70">
        <v>0</v>
      </c>
      <c r="O79" s="70">
        <v>0</v>
      </c>
      <c r="P79" s="8">
        <v>2910.9</v>
      </c>
      <c r="Q79" s="70">
        <v>956.9</v>
      </c>
      <c r="R79" s="70">
        <v>970.6</v>
      </c>
      <c r="S79" s="73"/>
      <c r="U79" s="2"/>
      <c r="V79" s="2"/>
    </row>
    <row r="80" spans="1:85" ht="15" customHeight="1" x14ac:dyDescent="0.25">
      <c r="A80" s="145" t="s">
        <v>36</v>
      </c>
      <c r="B80" s="146"/>
      <c r="C80" s="146"/>
      <c r="D80" s="146"/>
      <c r="E80" s="146"/>
      <c r="F80" s="146"/>
      <c r="G80" s="146"/>
      <c r="H80" s="146"/>
      <c r="I80" s="147"/>
      <c r="J80" s="50">
        <v>0</v>
      </c>
      <c r="K80" s="50">
        <v>0</v>
      </c>
      <c r="L80" s="50">
        <v>0</v>
      </c>
      <c r="M80" s="43">
        <v>0</v>
      </c>
      <c r="N80" s="50">
        <v>0</v>
      </c>
      <c r="O80" s="50">
        <v>0</v>
      </c>
      <c r="P80" s="43">
        <f>SUM(P79)</f>
        <v>2910.9</v>
      </c>
      <c r="Q80" s="50">
        <f>SUM(Q79)</f>
        <v>956.9</v>
      </c>
      <c r="R80" s="50">
        <f>SUM(R79)</f>
        <v>970.6</v>
      </c>
      <c r="S80" s="50" t="s">
        <v>16</v>
      </c>
      <c r="T80" s="2"/>
      <c r="U80" s="2"/>
      <c r="V80" s="2"/>
      <c r="W80" s="2"/>
      <c r="X80" s="2"/>
      <c r="Y80" s="2"/>
    </row>
    <row r="81" spans="1:85" ht="15.75" x14ac:dyDescent="0.25">
      <c r="A81" s="145" t="s">
        <v>37</v>
      </c>
      <c r="B81" s="146"/>
      <c r="C81" s="146"/>
      <c r="D81" s="146"/>
      <c r="E81" s="146"/>
      <c r="F81" s="146"/>
      <c r="G81" s="146"/>
      <c r="H81" s="146"/>
      <c r="I81" s="147"/>
      <c r="J81" s="50" t="s">
        <v>16</v>
      </c>
      <c r="K81" s="50" t="s">
        <v>16</v>
      </c>
      <c r="L81" s="50" t="s">
        <v>16</v>
      </c>
      <c r="M81" s="43" t="s">
        <v>16</v>
      </c>
      <c r="N81" s="50" t="s">
        <v>16</v>
      </c>
      <c r="O81" s="50" t="s">
        <v>16</v>
      </c>
      <c r="P81" s="44">
        <v>918</v>
      </c>
      <c r="Q81" s="44">
        <v>956.9</v>
      </c>
      <c r="R81" s="44">
        <v>970.6</v>
      </c>
      <c r="S81" s="50" t="s">
        <v>16</v>
      </c>
      <c r="T81" s="2"/>
      <c r="U81" s="2"/>
      <c r="V81" s="2"/>
      <c r="W81" s="2"/>
      <c r="X81" s="2"/>
      <c r="Y81" s="2"/>
    </row>
    <row r="82" spans="1:85" ht="45" x14ac:dyDescent="0.25">
      <c r="A82" s="68">
        <v>45</v>
      </c>
      <c r="B82" s="60" t="s">
        <v>74</v>
      </c>
      <c r="C82" s="61" t="s">
        <v>20</v>
      </c>
      <c r="D82" s="91" t="s">
        <v>139</v>
      </c>
      <c r="E82" s="92" t="s">
        <v>136</v>
      </c>
      <c r="F82" s="70">
        <f>SUM(J82:R82)</f>
        <v>12.3</v>
      </c>
      <c r="G82" s="91">
        <v>2024</v>
      </c>
      <c r="H82" s="91">
        <v>2026</v>
      </c>
      <c r="I82" s="70">
        <v>0</v>
      </c>
      <c r="J82" s="70">
        <v>0</v>
      </c>
      <c r="K82" s="70">
        <v>0</v>
      </c>
      <c r="L82" s="70">
        <v>0</v>
      </c>
      <c r="M82" s="70">
        <v>0</v>
      </c>
      <c r="N82" s="70">
        <v>0</v>
      </c>
      <c r="O82" s="70">
        <v>0</v>
      </c>
      <c r="P82" s="70">
        <v>4</v>
      </c>
      <c r="Q82" s="70">
        <v>4.0999999999999996</v>
      </c>
      <c r="R82" s="70">
        <v>4.2</v>
      </c>
      <c r="S82" s="67"/>
      <c r="T82" s="2"/>
      <c r="U82" s="2"/>
      <c r="V82" s="2"/>
      <c r="W82" s="2"/>
      <c r="X82" s="2"/>
      <c r="Y82" s="2"/>
    </row>
    <row r="83" spans="1:85" ht="52.5" customHeight="1" x14ac:dyDescent="0.25">
      <c r="A83" s="74">
        <v>46</v>
      </c>
      <c r="B83" s="60" t="s">
        <v>74</v>
      </c>
      <c r="C83" s="61" t="s">
        <v>20</v>
      </c>
      <c r="D83" s="91" t="s">
        <v>139</v>
      </c>
      <c r="E83" s="93" t="s">
        <v>137</v>
      </c>
      <c r="F83" s="70">
        <f>SUM(J83:R83)</f>
        <v>184.10000000000002</v>
      </c>
      <c r="G83" s="91">
        <v>2024</v>
      </c>
      <c r="H83" s="91">
        <v>2026</v>
      </c>
      <c r="I83" s="70">
        <v>0</v>
      </c>
      <c r="J83" s="70">
        <v>0</v>
      </c>
      <c r="K83" s="70">
        <v>0</v>
      </c>
      <c r="L83" s="70">
        <v>0</v>
      </c>
      <c r="M83" s="70">
        <v>0</v>
      </c>
      <c r="N83" s="70">
        <v>0</v>
      </c>
      <c r="O83" s="70">
        <v>0</v>
      </c>
      <c r="P83" s="70">
        <v>34.6</v>
      </c>
      <c r="Q83" s="70">
        <v>102.2</v>
      </c>
      <c r="R83" s="70">
        <v>47.3</v>
      </c>
      <c r="S83" s="67"/>
      <c r="T83" s="2"/>
      <c r="U83" s="2"/>
      <c r="V83" s="2"/>
      <c r="W83" s="2"/>
      <c r="X83" s="2"/>
      <c r="Y83" s="2"/>
    </row>
    <row r="84" spans="1:85" ht="45" x14ac:dyDescent="0.25">
      <c r="A84" s="74">
        <v>47</v>
      </c>
      <c r="B84" s="60" t="s">
        <v>74</v>
      </c>
      <c r="C84" s="61" t="s">
        <v>20</v>
      </c>
      <c r="D84" s="91" t="s">
        <v>139</v>
      </c>
      <c r="E84" s="61" t="s">
        <v>138</v>
      </c>
      <c r="F84" s="70">
        <f>SUM(J84:R84)</f>
        <v>138.5</v>
      </c>
      <c r="G84" s="91">
        <v>2024</v>
      </c>
      <c r="H84" s="91">
        <v>2026</v>
      </c>
      <c r="I84" s="70">
        <v>0</v>
      </c>
      <c r="J84" s="70">
        <v>0</v>
      </c>
      <c r="K84" s="70">
        <v>0</v>
      </c>
      <c r="L84" s="70">
        <v>0</v>
      </c>
      <c r="M84" s="70">
        <v>0</v>
      </c>
      <c r="N84" s="70">
        <v>0</v>
      </c>
      <c r="O84" s="70">
        <v>0</v>
      </c>
      <c r="P84" s="70">
        <v>11.1</v>
      </c>
      <c r="Q84" s="70">
        <v>63.7</v>
      </c>
      <c r="R84" s="70">
        <v>63.7</v>
      </c>
      <c r="S84" s="67"/>
      <c r="T84" s="2"/>
      <c r="U84" s="2"/>
      <c r="V84" s="2"/>
      <c r="W84" s="2"/>
      <c r="X84" s="2"/>
      <c r="Y84" s="2"/>
    </row>
    <row r="85" spans="1:85" ht="120" x14ac:dyDescent="0.25">
      <c r="A85" s="74">
        <v>48</v>
      </c>
      <c r="B85" s="60" t="s">
        <v>76</v>
      </c>
      <c r="C85" s="61" t="s">
        <v>109</v>
      </c>
      <c r="D85" s="91" t="s">
        <v>139</v>
      </c>
      <c r="E85" s="61" t="s">
        <v>109</v>
      </c>
      <c r="F85" s="70">
        <f>SUM(J85:R85)</f>
        <v>400</v>
      </c>
      <c r="G85" s="91">
        <v>2025</v>
      </c>
      <c r="H85" s="91">
        <v>2025</v>
      </c>
      <c r="I85" s="70">
        <v>0</v>
      </c>
      <c r="J85" s="70">
        <v>0</v>
      </c>
      <c r="K85" s="70">
        <v>0</v>
      </c>
      <c r="L85" s="70">
        <v>0</v>
      </c>
      <c r="M85" s="70">
        <v>0</v>
      </c>
      <c r="N85" s="70">
        <v>0</v>
      </c>
      <c r="O85" s="70">
        <v>0</v>
      </c>
      <c r="P85" s="70">
        <v>400</v>
      </c>
      <c r="Q85" s="70">
        <v>0</v>
      </c>
      <c r="R85" s="70">
        <v>0</v>
      </c>
      <c r="S85" s="67"/>
      <c r="T85" s="2"/>
      <c r="U85" s="2"/>
      <c r="V85" s="2"/>
      <c r="W85" s="2"/>
      <c r="X85" s="2"/>
      <c r="Y85" s="2"/>
    </row>
    <row r="86" spans="1:85" ht="122.25" customHeight="1" x14ac:dyDescent="0.25">
      <c r="A86" s="74">
        <v>49</v>
      </c>
      <c r="B86" s="94" t="s">
        <v>73</v>
      </c>
      <c r="C86" s="95" t="s">
        <v>51</v>
      </c>
      <c r="D86" s="91" t="s">
        <v>205</v>
      </c>
      <c r="E86" s="95" t="s">
        <v>206</v>
      </c>
      <c r="F86" s="70">
        <f>SUM(J86:R86)</f>
        <v>1866.3</v>
      </c>
      <c r="G86" s="91">
        <v>2025</v>
      </c>
      <c r="H86" s="91">
        <v>2025</v>
      </c>
      <c r="I86" s="70">
        <v>0</v>
      </c>
      <c r="J86" s="70">
        <v>0</v>
      </c>
      <c r="K86" s="70">
        <v>0</v>
      </c>
      <c r="L86" s="70">
        <v>0</v>
      </c>
      <c r="M86" s="70">
        <v>0</v>
      </c>
      <c r="N86" s="70">
        <v>0</v>
      </c>
      <c r="O86" s="70">
        <v>0</v>
      </c>
      <c r="P86" s="70">
        <v>1804.8</v>
      </c>
      <c r="Q86" s="70">
        <v>0</v>
      </c>
      <c r="R86" s="70">
        <v>61.5</v>
      </c>
      <c r="S86" s="67"/>
      <c r="T86" s="2"/>
      <c r="U86" s="2"/>
      <c r="V86" s="2"/>
      <c r="W86" s="2"/>
      <c r="X86" s="2"/>
      <c r="Y86" s="2"/>
    </row>
    <row r="87" spans="1:85" ht="15" customHeight="1" x14ac:dyDescent="0.25">
      <c r="A87" s="145" t="s">
        <v>61</v>
      </c>
      <c r="B87" s="146"/>
      <c r="C87" s="146"/>
      <c r="D87" s="146"/>
      <c r="E87" s="146"/>
      <c r="F87" s="146"/>
      <c r="G87" s="146"/>
      <c r="H87" s="146"/>
      <c r="I87" s="147"/>
      <c r="J87" s="50">
        <f>SUM(J82:J86)</f>
        <v>0</v>
      </c>
      <c r="K87" s="50">
        <f>SUM(K82:K86)</f>
        <v>0</v>
      </c>
      <c r="L87" s="50">
        <f>SUM(L82:L86)</f>
        <v>0</v>
      </c>
      <c r="M87" s="43">
        <v>0</v>
      </c>
      <c r="N87" s="50">
        <f>SUM(N82:N86)</f>
        <v>0</v>
      </c>
      <c r="O87" s="50">
        <f>SUM(O82:O86)</f>
        <v>0</v>
      </c>
      <c r="P87" s="43">
        <f>SUM(P82:P86)</f>
        <v>2254.5</v>
      </c>
      <c r="Q87" s="50">
        <f>SUM(Q82:Q86)</f>
        <v>170</v>
      </c>
      <c r="R87" s="50">
        <f>SUM(R82:R86)</f>
        <v>176.7</v>
      </c>
      <c r="S87" s="50" t="s">
        <v>16</v>
      </c>
      <c r="T87" s="2"/>
      <c r="U87" s="2"/>
      <c r="V87" s="2"/>
      <c r="W87" s="2"/>
      <c r="X87" s="2"/>
      <c r="Y87" s="2"/>
    </row>
    <row r="88" spans="1:85" ht="15" customHeight="1" x14ac:dyDescent="0.25">
      <c r="A88" s="155" t="s">
        <v>62</v>
      </c>
      <c r="B88" s="156"/>
      <c r="C88" s="156"/>
      <c r="D88" s="156"/>
      <c r="E88" s="156"/>
      <c r="F88" s="156"/>
      <c r="G88" s="156"/>
      <c r="H88" s="156"/>
      <c r="I88" s="157"/>
      <c r="J88" s="88" t="s">
        <v>16</v>
      </c>
      <c r="K88" s="88" t="s">
        <v>16</v>
      </c>
      <c r="L88" s="88" t="s">
        <v>16</v>
      </c>
      <c r="M88" s="89" t="s">
        <v>16</v>
      </c>
      <c r="N88" s="88" t="s">
        <v>16</v>
      </c>
      <c r="O88" s="88" t="s">
        <v>16</v>
      </c>
      <c r="P88" s="44">
        <v>2254.5</v>
      </c>
      <c r="Q88" s="44">
        <v>170</v>
      </c>
      <c r="R88" s="44">
        <v>176.7</v>
      </c>
      <c r="S88" s="50" t="s">
        <v>16</v>
      </c>
      <c r="T88" s="2"/>
      <c r="U88" s="2"/>
      <c r="V88" s="2"/>
      <c r="W88" s="2"/>
      <c r="X88" s="2"/>
      <c r="Y88" s="2"/>
    </row>
    <row r="89" spans="1:85" ht="105.75" customHeight="1" x14ac:dyDescent="0.25">
      <c r="A89" s="136">
        <v>50</v>
      </c>
      <c r="B89" s="129" t="s">
        <v>102</v>
      </c>
      <c r="C89" s="126" t="s">
        <v>103</v>
      </c>
      <c r="D89" s="126" t="s">
        <v>100</v>
      </c>
      <c r="E89" s="126" t="s">
        <v>187</v>
      </c>
      <c r="F89" s="127">
        <f>SUM(J89:R89)</f>
        <v>26119.5</v>
      </c>
      <c r="G89" s="57">
        <v>2024</v>
      </c>
      <c r="H89" s="57">
        <v>2026</v>
      </c>
      <c r="I89" s="137">
        <v>0</v>
      </c>
      <c r="J89" s="98">
        <v>0</v>
      </c>
      <c r="K89" s="98">
        <v>0</v>
      </c>
      <c r="L89" s="98">
        <v>0</v>
      </c>
      <c r="M89" s="101">
        <v>0</v>
      </c>
      <c r="N89" s="98">
        <v>0</v>
      </c>
      <c r="O89" s="98">
        <v>0</v>
      </c>
      <c r="P89" s="101">
        <v>4000</v>
      </c>
      <c r="Q89" s="98">
        <v>11489.2</v>
      </c>
      <c r="R89" s="98">
        <v>10630.3</v>
      </c>
      <c r="S89" s="53"/>
      <c r="T89" s="2"/>
      <c r="U89" s="2"/>
      <c r="V89" s="2"/>
      <c r="W89" s="2"/>
      <c r="X89" s="2"/>
      <c r="Y89" s="2"/>
    </row>
    <row r="90" spans="1:85" s="22" customFormat="1" ht="96.75" customHeight="1" x14ac:dyDescent="0.25">
      <c r="A90" s="136">
        <v>51</v>
      </c>
      <c r="B90" s="129" t="s">
        <v>102</v>
      </c>
      <c r="C90" s="126" t="s">
        <v>103</v>
      </c>
      <c r="D90" s="126" t="s">
        <v>100</v>
      </c>
      <c r="E90" s="126" t="s">
        <v>186</v>
      </c>
      <c r="F90" s="127">
        <f>SUM(P90:R90)</f>
        <v>16543.400000000001</v>
      </c>
      <c r="G90" s="138" t="s">
        <v>131</v>
      </c>
      <c r="H90" s="138" t="s">
        <v>146</v>
      </c>
      <c r="I90" s="137">
        <v>0</v>
      </c>
      <c r="J90" s="98">
        <v>0</v>
      </c>
      <c r="K90" s="98">
        <v>0</v>
      </c>
      <c r="L90" s="98">
        <v>0</v>
      </c>
      <c r="M90" s="101">
        <v>0</v>
      </c>
      <c r="N90" s="98">
        <v>0</v>
      </c>
      <c r="O90" s="98">
        <v>0</v>
      </c>
      <c r="P90" s="101">
        <v>5543.4</v>
      </c>
      <c r="Q90" s="98">
        <v>5000</v>
      </c>
      <c r="R90" s="98">
        <v>6000</v>
      </c>
      <c r="S90" s="58"/>
      <c r="T90" s="2"/>
      <c r="U90" s="2"/>
      <c r="V90" s="2"/>
      <c r="W90" s="2"/>
      <c r="X90" s="2"/>
      <c r="Y90" s="2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</row>
    <row r="91" spans="1:85" ht="45" customHeight="1" x14ac:dyDescent="0.25">
      <c r="A91" s="143">
        <v>52</v>
      </c>
      <c r="B91" s="139" t="s">
        <v>73</v>
      </c>
      <c r="C91" s="140" t="s">
        <v>51</v>
      </c>
      <c r="D91" s="140" t="s">
        <v>100</v>
      </c>
      <c r="E91" s="140" t="s">
        <v>101</v>
      </c>
      <c r="F91" s="141">
        <f>SUM(P91:R91)</f>
        <v>22361.4</v>
      </c>
      <c r="G91" s="142" t="s">
        <v>131</v>
      </c>
      <c r="H91" s="142" t="s">
        <v>146</v>
      </c>
      <c r="I91" s="137">
        <v>0</v>
      </c>
      <c r="J91" s="98">
        <v>0</v>
      </c>
      <c r="K91" s="98">
        <v>0</v>
      </c>
      <c r="L91" s="98">
        <v>0</v>
      </c>
      <c r="M91" s="101">
        <v>0</v>
      </c>
      <c r="N91" s="98">
        <v>0</v>
      </c>
      <c r="O91" s="98">
        <v>0</v>
      </c>
      <c r="P91" s="101">
        <f>9810+6551.4</f>
        <v>16361.4</v>
      </c>
      <c r="Q91" s="98">
        <v>3000</v>
      </c>
      <c r="R91" s="98">
        <v>3000</v>
      </c>
      <c r="S91" s="58"/>
      <c r="T91" s="2"/>
      <c r="U91" s="2"/>
      <c r="V91" s="2"/>
      <c r="W91" s="2"/>
      <c r="X91" s="2"/>
      <c r="Y91" s="2"/>
    </row>
    <row r="92" spans="1:85" s="83" customFormat="1" ht="15" customHeight="1" x14ac:dyDescent="0.25">
      <c r="A92" s="145" t="s">
        <v>63</v>
      </c>
      <c r="B92" s="146"/>
      <c r="C92" s="146"/>
      <c r="D92" s="146"/>
      <c r="E92" s="146"/>
      <c r="F92" s="146"/>
      <c r="G92" s="146"/>
      <c r="H92" s="146"/>
      <c r="I92" s="147"/>
      <c r="J92" s="50">
        <f t="shared" ref="J92:O92" si="13">SUM(J91:J91)</f>
        <v>0</v>
      </c>
      <c r="K92" s="50">
        <f t="shared" si="13"/>
        <v>0</v>
      </c>
      <c r="L92" s="50">
        <f t="shared" si="13"/>
        <v>0</v>
      </c>
      <c r="M92" s="43">
        <f t="shared" si="13"/>
        <v>0</v>
      </c>
      <c r="N92" s="50">
        <f t="shared" si="13"/>
        <v>0</v>
      </c>
      <c r="O92" s="50">
        <f t="shared" si="13"/>
        <v>0</v>
      </c>
      <c r="P92" s="43">
        <f>SUM(P89:P91)</f>
        <v>25904.799999999999</v>
      </c>
      <c r="Q92" s="50">
        <f>SUM(Q89:Q91)</f>
        <v>19489.2</v>
      </c>
      <c r="R92" s="50">
        <f>SUM(R89:R91)</f>
        <v>19630.3</v>
      </c>
      <c r="S92" s="50" t="s">
        <v>16</v>
      </c>
      <c r="T92" s="81"/>
      <c r="U92" s="108"/>
      <c r="V92" s="108"/>
      <c r="W92" s="81"/>
      <c r="X92" s="81"/>
      <c r="Y92" s="81"/>
      <c r="Z92" s="82"/>
      <c r="AA92" s="82"/>
      <c r="AB92" s="82"/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  <c r="AT92" s="82"/>
      <c r="AU92" s="82"/>
      <c r="AV92" s="82"/>
      <c r="AW92" s="82"/>
      <c r="AX92" s="82"/>
      <c r="AY92" s="82"/>
      <c r="AZ92" s="82"/>
      <c r="BA92" s="82"/>
      <c r="BB92" s="82"/>
      <c r="BC92" s="82"/>
      <c r="BD92" s="82"/>
      <c r="BE92" s="82"/>
      <c r="BF92" s="82"/>
      <c r="BG92" s="82"/>
      <c r="BH92" s="82"/>
      <c r="BI92" s="82"/>
      <c r="BJ92" s="82"/>
      <c r="BK92" s="82"/>
      <c r="BL92" s="82"/>
      <c r="BM92" s="82"/>
      <c r="BN92" s="82"/>
      <c r="BO92" s="82"/>
      <c r="BP92" s="82"/>
      <c r="BQ92" s="82"/>
      <c r="BR92" s="82"/>
      <c r="BS92" s="82"/>
      <c r="BT92" s="82"/>
      <c r="BU92" s="82"/>
      <c r="BV92" s="82"/>
      <c r="BW92" s="82"/>
      <c r="BX92" s="82"/>
      <c r="BY92" s="82"/>
      <c r="BZ92" s="82"/>
      <c r="CA92" s="82"/>
      <c r="CB92" s="82"/>
      <c r="CC92" s="82"/>
      <c r="CD92" s="82"/>
      <c r="CE92" s="82"/>
      <c r="CF92" s="82"/>
      <c r="CG92" s="82"/>
    </row>
    <row r="93" spans="1:85" s="83" customFormat="1" ht="15" customHeight="1" x14ac:dyDescent="0.25">
      <c r="A93" s="145" t="s">
        <v>64</v>
      </c>
      <c r="B93" s="146"/>
      <c r="C93" s="146"/>
      <c r="D93" s="146"/>
      <c r="E93" s="146"/>
      <c r="F93" s="146"/>
      <c r="G93" s="146"/>
      <c r="H93" s="146"/>
      <c r="I93" s="147"/>
      <c r="J93" s="50" t="s">
        <v>16</v>
      </c>
      <c r="K93" s="50" t="s">
        <v>16</v>
      </c>
      <c r="L93" s="50" t="s">
        <v>16</v>
      </c>
      <c r="M93" s="43" t="s">
        <v>16</v>
      </c>
      <c r="N93" s="50" t="s">
        <v>16</v>
      </c>
      <c r="O93" s="50" t="s">
        <v>16</v>
      </c>
      <c r="P93" s="44">
        <v>25904.799999999999</v>
      </c>
      <c r="Q93" s="44">
        <v>18656.900000000001</v>
      </c>
      <c r="R93" s="44">
        <v>18798</v>
      </c>
      <c r="S93" s="50" t="s">
        <v>16</v>
      </c>
      <c r="T93" s="81"/>
      <c r="U93" s="108"/>
      <c r="V93" s="108"/>
      <c r="W93" s="81"/>
      <c r="X93" s="81"/>
      <c r="Y93" s="81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82"/>
      <c r="AU93" s="82"/>
      <c r="AV93" s="82"/>
      <c r="AW93" s="82"/>
      <c r="AX93" s="82"/>
      <c r="AY93" s="82"/>
      <c r="AZ93" s="82"/>
      <c r="BA93" s="82"/>
      <c r="BB93" s="82"/>
      <c r="BC93" s="82"/>
      <c r="BD93" s="82"/>
      <c r="BE93" s="82"/>
      <c r="BF93" s="82"/>
      <c r="BG93" s="82"/>
      <c r="BH93" s="82"/>
      <c r="BI93" s="82"/>
      <c r="BJ93" s="82"/>
      <c r="BK93" s="82"/>
      <c r="BL93" s="82"/>
      <c r="BM93" s="82"/>
      <c r="BN93" s="82"/>
      <c r="BO93" s="82"/>
      <c r="BP93" s="82"/>
      <c r="BQ93" s="82"/>
      <c r="BR93" s="82"/>
      <c r="BS93" s="82"/>
      <c r="BT93" s="82"/>
      <c r="BU93" s="82"/>
      <c r="BV93" s="82"/>
      <c r="BW93" s="82"/>
      <c r="BX93" s="82"/>
      <c r="BY93" s="82"/>
      <c r="BZ93" s="82"/>
      <c r="CA93" s="82"/>
      <c r="CB93" s="82"/>
      <c r="CC93" s="82"/>
      <c r="CD93" s="82"/>
      <c r="CE93" s="82"/>
      <c r="CF93" s="82"/>
      <c r="CG93" s="82"/>
    </row>
    <row r="94" spans="1:85" ht="51" customHeight="1" x14ac:dyDescent="0.25">
      <c r="A94" s="74">
        <v>53</v>
      </c>
      <c r="B94" s="75" t="s">
        <v>195</v>
      </c>
      <c r="C94" s="66" t="s">
        <v>196</v>
      </c>
      <c r="D94" s="66" t="s">
        <v>197</v>
      </c>
      <c r="E94" s="66" t="s">
        <v>198</v>
      </c>
      <c r="F94" s="76">
        <f>SUM(J94:R94)</f>
        <v>401.08</v>
      </c>
      <c r="G94" s="77">
        <v>2025</v>
      </c>
      <c r="H94" s="77">
        <v>2026</v>
      </c>
      <c r="I94" s="78">
        <v>0</v>
      </c>
      <c r="J94" s="76">
        <v>0</v>
      </c>
      <c r="K94" s="76">
        <v>0</v>
      </c>
      <c r="L94" s="76">
        <v>0</v>
      </c>
      <c r="M94" s="76">
        <v>0</v>
      </c>
      <c r="N94" s="76">
        <v>0</v>
      </c>
      <c r="O94" s="76">
        <v>0</v>
      </c>
      <c r="P94" s="79">
        <v>0</v>
      </c>
      <c r="Q94" s="76">
        <v>182.1</v>
      </c>
      <c r="R94" s="76">
        <v>218.98</v>
      </c>
      <c r="S94" s="50"/>
      <c r="T94" s="2"/>
      <c r="U94" s="19"/>
      <c r="V94" s="19"/>
      <c r="W94" s="2"/>
      <c r="X94" s="2"/>
      <c r="Y94" s="2"/>
    </row>
    <row r="95" spans="1:85" ht="69.75" customHeight="1" x14ac:dyDescent="0.25">
      <c r="A95" s="66">
        <v>54</v>
      </c>
      <c r="B95" s="45" t="s">
        <v>73</v>
      </c>
      <c r="C95" s="46" t="s">
        <v>51</v>
      </c>
      <c r="D95" s="46" t="s">
        <v>72</v>
      </c>
      <c r="E95" s="77" t="s">
        <v>143</v>
      </c>
      <c r="F95" s="76">
        <f>SUM(J95:R95)</f>
        <v>258.73</v>
      </c>
      <c r="G95" s="77">
        <v>2024</v>
      </c>
      <c r="H95" s="77">
        <v>2024</v>
      </c>
      <c r="I95" s="78">
        <v>0</v>
      </c>
      <c r="J95" s="76">
        <v>0</v>
      </c>
      <c r="K95" s="76">
        <v>0</v>
      </c>
      <c r="L95" s="76">
        <v>0</v>
      </c>
      <c r="M95" s="76">
        <v>0</v>
      </c>
      <c r="N95" s="76">
        <v>0</v>
      </c>
      <c r="O95" s="76">
        <v>0</v>
      </c>
      <c r="P95" s="76">
        <v>258.73</v>
      </c>
      <c r="Q95" s="76">
        <v>0</v>
      </c>
      <c r="R95" s="79">
        <v>0</v>
      </c>
      <c r="S95" s="49"/>
      <c r="T95" s="2"/>
      <c r="U95" s="23"/>
      <c r="V95" s="2"/>
      <c r="W95" s="2"/>
      <c r="X95" s="2"/>
      <c r="Y95" s="2"/>
    </row>
    <row r="96" spans="1:85" ht="15" customHeight="1" x14ac:dyDescent="0.25">
      <c r="A96" s="145" t="s">
        <v>38</v>
      </c>
      <c r="B96" s="146"/>
      <c r="C96" s="146"/>
      <c r="D96" s="146"/>
      <c r="E96" s="146"/>
      <c r="F96" s="146"/>
      <c r="G96" s="146"/>
      <c r="H96" s="146"/>
      <c r="I96" s="147"/>
      <c r="J96" s="50">
        <f t="shared" ref="J96:O96" si="14">SUM(J95:J95)</f>
        <v>0</v>
      </c>
      <c r="K96" s="50">
        <f t="shared" si="14"/>
        <v>0</v>
      </c>
      <c r="L96" s="50">
        <f t="shared" si="14"/>
        <v>0</v>
      </c>
      <c r="M96" s="50">
        <f t="shared" si="14"/>
        <v>0</v>
      </c>
      <c r="N96" s="50">
        <f t="shared" si="14"/>
        <v>0</v>
      </c>
      <c r="O96" s="50">
        <f t="shared" si="14"/>
        <v>0</v>
      </c>
      <c r="P96" s="50">
        <f>SUM(P94:P95)</f>
        <v>258.73</v>
      </c>
      <c r="Q96" s="50">
        <f>SUM(Q94:Q95)</f>
        <v>182.1</v>
      </c>
      <c r="R96" s="50">
        <f>SUM(R94:R95)</f>
        <v>218.98</v>
      </c>
      <c r="S96" s="50" t="s">
        <v>16</v>
      </c>
      <c r="T96" s="2"/>
      <c r="U96" s="2"/>
      <c r="V96" s="2"/>
      <c r="W96" s="2"/>
      <c r="X96" s="2"/>
      <c r="Y96" s="2"/>
    </row>
    <row r="97" spans="1:85" ht="15" customHeight="1" x14ac:dyDescent="0.25">
      <c r="A97" s="145" t="s">
        <v>39</v>
      </c>
      <c r="B97" s="146"/>
      <c r="C97" s="146"/>
      <c r="D97" s="146"/>
      <c r="E97" s="146"/>
      <c r="F97" s="146"/>
      <c r="G97" s="146"/>
      <c r="H97" s="146"/>
      <c r="I97" s="147"/>
      <c r="J97" s="50" t="s">
        <v>16</v>
      </c>
      <c r="K97" s="50" t="s">
        <v>16</v>
      </c>
      <c r="L97" s="50" t="s">
        <v>16</v>
      </c>
      <c r="M97" s="50" t="s">
        <v>16</v>
      </c>
      <c r="N97" s="50" t="s">
        <v>16</v>
      </c>
      <c r="O97" s="50" t="s">
        <v>16</v>
      </c>
      <c r="P97" s="44">
        <v>57.9</v>
      </c>
      <c r="Q97" s="44">
        <v>54.4</v>
      </c>
      <c r="R97" s="44">
        <v>54.4</v>
      </c>
      <c r="S97" s="50" t="s">
        <v>16</v>
      </c>
      <c r="T97" s="2"/>
      <c r="U97" s="2"/>
      <c r="V97" s="2"/>
      <c r="W97" s="2"/>
      <c r="X97" s="2"/>
      <c r="Y97" s="2"/>
    </row>
    <row r="98" spans="1:85" ht="50.25" customHeight="1" x14ac:dyDescent="0.25">
      <c r="A98" s="17">
        <v>55</v>
      </c>
      <c r="B98" s="126" t="s">
        <v>73</v>
      </c>
      <c r="C98" s="126" t="s">
        <v>51</v>
      </c>
      <c r="D98" s="126" t="s">
        <v>124</v>
      </c>
      <c r="E98" s="126" t="s">
        <v>125</v>
      </c>
      <c r="F98" s="127">
        <f>SUM(J98:R98)</f>
        <v>1727</v>
      </c>
      <c r="G98" s="57">
        <v>2024</v>
      </c>
      <c r="H98" s="57">
        <v>2025</v>
      </c>
      <c r="I98" s="128">
        <v>0</v>
      </c>
      <c r="J98" s="128">
        <v>0</v>
      </c>
      <c r="K98" s="128">
        <v>0</v>
      </c>
      <c r="L98" s="128">
        <v>0</v>
      </c>
      <c r="M98" s="128">
        <v>0</v>
      </c>
      <c r="N98" s="128">
        <v>0</v>
      </c>
      <c r="O98" s="128">
        <v>0</v>
      </c>
      <c r="P98" s="85">
        <v>583</v>
      </c>
      <c r="Q98" s="128">
        <v>1144</v>
      </c>
      <c r="R98" s="128">
        <v>0</v>
      </c>
      <c r="S98" s="53"/>
      <c r="T98" s="2"/>
      <c r="U98" s="2"/>
      <c r="V98" s="2"/>
      <c r="W98" s="2"/>
      <c r="X98" s="2"/>
      <c r="Y98" s="2"/>
    </row>
    <row r="99" spans="1:85" ht="49.5" customHeight="1" x14ac:dyDescent="0.25">
      <c r="A99" s="17">
        <v>56</v>
      </c>
      <c r="B99" s="126" t="s">
        <v>73</v>
      </c>
      <c r="C99" s="126" t="s">
        <v>51</v>
      </c>
      <c r="D99" s="126" t="s">
        <v>126</v>
      </c>
      <c r="E99" s="126" t="s">
        <v>125</v>
      </c>
      <c r="F99" s="127" t="s">
        <v>213</v>
      </c>
      <c r="G99" s="57">
        <v>2024</v>
      </c>
      <c r="H99" s="57">
        <v>2026</v>
      </c>
      <c r="I99" s="128">
        <v>0</v>
      </c>
      <c r="J99" s="128">
        <v>0</v>
      </c>
      <c r="K99" s="128">
        <v>0</v>
      </c>
      <c r="L99" s="128">
        <v>0</v>
      </c>
      <c r="M99" s="128">
        <v>0</v>
      </c>
      <c r="N99" s="128">
        <v>0</v>
      </c>
      <c r="O99" s="128">
        <v>0</v>
      </c>
      <c r="P99" s="128">
        <v>742</v>
      </c>
      <c r="Q99" s="127">
        <v>570.70000000000005</v>
      </c>
      <c r="R99" s="128">
        <v>1758.7</v>
      </c>
      <c r="S99" s="53"/>
      <c r="T99" s="2"/>
      <c r="U99" s="2"/>
      <c r="V99" s="2"/>
      <c r="W99" s="2"/>
      <c r="X99" s="2"/>
      <c r="Y99" s="2"/>
    </row>
    <row r="100" spans="1:85" ht="66.75" customHeight="1" x14ac:dyDescent="0.25">
      <c r="A100" s="17">
        <v>57</v>
      </c>
      <c r="B100" s="129" t="s">
        <v>74</v>
      </c>
      <c r="C100" s="126" t="s">
        <v>20</v>
      </c>
      <c r="D100" s="126" t="s">
        <v>122</v>
      </c>
      <c r="E100" s="126" t="s">
        <v>123</v>
      </c>
      <c r="F100" s="127">
        <f>SUM(J100:R100)</f>
        <v>122</v>
      </c>
      <c r="G100" s="57">
        <v>2024</v>
      </c>
      <c r="H100" s="57">
        <v>2025</v>
      </c>
      <c r="I100" s="128">
        <v>0</v>
      </c>
      <c r="J100" s="127">
        <v>0</v>
      </c>
      <c r="K100" s="127">
        <v>0</v>
      </c>
      <c r="L100" s="127">
        <v>0</v>
      </c>
      <c r="M100" s="85">
        <v>0</v>
      </c>
      <c r="N100" s="127">
        <v>0</v>
      </c>
      <c r="O100" s="127">
        <v>0</v>
      </c>
      <c r="P100" s="85">
        <v>100</v>
      </c>
      <c r="Q100" s="127">
        <v>22</v>
      </c>
      <c r="R100" s="127">
        <v>0</v>
      </c>
      <c r="S100" s="58"/>
      <c r="T100" s="2"/>
      <c r="U100" s="19"/>
      <c r="V100" s="19"/>
      <c r="W100" s="2"/>
      <c r="X100" s="2"/>
      <c r="Y100" s="2"/>
    </row>
    <row r="101" spans="1:85" s="83" customFormat="1" ht="15" customHeight="1" x14ac:dyDescent="0.25">
      <c r="A101" s="145" t="s">
        <v>40</v>
      </c>
      <c r="B101" s="146"/>
      <c r="C101" s="146"/>
      <c r="D101" s="146"/>
      <c r="E101" s="146"/>
      <c r="F101" s="146"/>
      <c r="G101" s="146"/>
      <c r="H101" s="146"/>
      <c r="I101" s="147"/>
      <c r="J101" s="50">
        <f t="shared" ref="J101:O101" si="15">SUM(J100:J100)</f>
        <v>0</v>
      </c>
      <c r="K101" s="50">
        <f t="shared" si="15"/>
        <v>0</v>
      </c>
      <c r="L101" s="50">
        <f t="shared" si="15"/>
        <v>0</v>
      </c>
      <c r="M101" s="43">
        <f t="shared" si="15"/>
        <v>0</v>
      </c>
      <c r="N101" s="50">
        <f t="shared" si="15"/>
        <v>0</v>
      </c>
      <c r="O101" s="50">
        <f t="shared" si="15"/>
        <v>0</v>
      </c>
      <c r="P101" s="43">
        <f>SUM(P98:P100)</f>
        <v>1425</v>
      </c>
      <c r="Q101" s="50">
        <f>SUM(Q98:Q100)</f>
        <v>1736.7</v>
      </c>
      <c r="R101" s="50">
        <f>SUM(R98:R100)</f>
        <v>1758.7</v>
      </c>
      <c r="S101" s="50" t="s">
        <v>16</v>
      </c>
      <c r="T101" s="81"/>
      <c r="U101" s="108"/>
      <c r="V101" s="108"/>
      <c r="W101" s="81"/>
      <c r="X101" s="81"/>
      <c r="Y101" s="81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  <c r="AT101" s="82"/>
      <c r="AU101" s="82"/>
      <c r="AV101" s="82"/>
      <c r="AW101" s="82"/>
      <c r="AX101" s="82"/>
      <c r="AY101" s="82"/>
      <c r="AZ101" s="82"/>
      <c r="BA101" s="82"/>
      <c r="BB101" s="82"/>
      <c r="BC101" s="82"/>
      <c r="BD101" s="82"/>
      <c r="BE101" s="82"/>
      <c r="BF101" s="82"/>
      <c r="BG101" s="82"/>
      <c r="BH101" s="82"/>
      <c r="BI101" s="82"/>
      <c r="BJ101" s="82"/>
      <c r="BK101" s="82"/>
      <c r="BL101" s="82"/>
      <c r="BM101" s="82"/>
      <c r="BN101" s="82"/>
      <c r="BO101" s="82"/>
      <c r="BP101" s="82"/>
      <c r="BQ101" s="82"/>
      <c r="BR101" s="82"/>
      <c r="BS101" s="82"/>
      <c r="BT101" s="82"/>
      <c r="BU101" s="82"/>
      <c r="BV101" s="82"/>
      <c r="BW101" s="82"/>
      <c r="BX101" s="82"/>
      <c r="BY101" s="82"/>
      <c r="BZ101" s="82"/>
      <c r="CA101" s="82"/>
      <c r="CB101" s="82"/>
      <c r="CC101" s="82"/>
      <c r="CD101" s="82"/>
      <c r="CE101" s="82"/>
      <c r="CF101" s="82"/>
      <c r="CG101" s="82"/>
    </row>
    <row r="102" spans="1:85" s="83" customFormat="1" ht="15" customHeight="1" x14ac:dyDescent="0.25">
      <c r="A102" s="145" t="s">
        <v>41</v>
      </c>
      <c r="B102" s="146"/>
      <c r="C102" s="146"/>
      <c r="D102" s="146"/>
      <c r="E102" s="146"/>
      <c r="F102" s="146"/>
      <c r="G102" s="146"/>
      <c r="H102" s="146"/>
      <c r="I102" s="147"/>
      <c r="J102" s="50" t="s">
        <v>16</v>
      </c>
      <c r="K102" s="50" t="s">
        <v>16</v>
      </c>
      <c r="L102" s="50" t="s">
        <v>16</v>
      </c>
      <c r="M102" s="43" t="s">
        <v>16</v>
      </c>
      <c r="N102" s="50" t="s">
        <v>16</v>
      </c>
      <c r="O102" s="50" t="s">
        <v>16</v>
      </c>
      <c r="P102" s="44">
        <v>1425</v>
      </c>
      <c r="Q102" s="44">
        <v>1736.7</v>
      </c>
      <c r="R102" s="44">
        <v>1758.7</v>
      </c>
      <c r="S102" s="50" t="s">
        <v>16</v>
      </c>
      <c r="T102" s="81"/>
      <c r="U102" s="81"/>
      <c r="V102" s="81"/>
      <c r="W102" s="81"/>
      <c r="X102" s="81"/>
      <c r="Y102" s="81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AW102" s="82"/>
      <c r="AX102" s="82"/>
      <c r="AY102" s="82"/>
      <c r="AZ102" s="82"/>
      <c r="BA102" s="82"/>
      <c r="BB102" s="82"/>
      <c r="BC102" s="82"/>
      <c r="BD102" s="82"/>
      <c r="BE102" s="82"/>
      <c r="BF102" s="82"/>
      <c r="BG102" s="82"/>
      <c r="BH102" s="82"/>
      <c r="BI102" s="82"/>
      <c r="BJ102" s="82"/>
      <c r="BK102" s="82"/>
      <c r="BL102" s="82"/>
      <c r="BM102" s="82"/>
      <c r="BN102" s="82"/>
      <c r="BO102" s="82"/>
      <c r="BP102" s="82"/>
      <c r="BQ102" s="82"/>
      <c r="BR102" s="82"/>
      <c r="BS102" s="82"/>
      <c r="BT102" s="82"/>
      <c r="BU102" s="82"/>
      <c r="BV102" s="82"/>
      <c r="BW102" s="82"/>
      <c r="BX102" s="82"/>
      <c r="BY102" s="82"/>
      <c r="BZ102" s="82"/>
      <c r="CA102" s="82"/>
      <c r="CB102" s="82"/>
      <c r="CC102" s="82"/>
      <c r="CD102" s="82"/>
      <c r="CE102" s="82"/>
      <c r="CF102" s="82"/>
      <c r="CG102" s="82"/>
    </row>
    <row r="103" spans="1:85" s="21" customFormat="1" ht="51" customHeight="1" x14ac:dyDescent="0.25">
      <c r="A103" s="135">
        <v>58</v>
      </c>
      <c r="B103" s="45" t="s">
        <v>105</v>
      </c>
      <c r="C103" s="46" t="s">
        <v>106</v>
      </c>
      <c r="D103" s="46" t="s">
        <v>127</v>
      </c>
      <c r="E103" s="46" t="s">
        <v>104</v>
      </c>
      <c r="F103" s="47">
        <f>SUM(J103:R103)</f>
        <v>328051</v>
      </c>
      <c r="G103" s="135">
        <v>2020</v>
      </c>
      <c r="H103" s="135">
        <v>2024</v>
      </c>
      <c r="I103" s="47">
        <v>347949.6</v>
      </c>
      <c r="J103" s="47">
        <v>193887</v>
      </c>
      <c r="K103" s="47">
        <v>0</v>
      </c>
      <c r="L103" s="47">
        <v>0</v>
      </c>
      <c r="M103" s="47">
        <v>100623</v>
      </c>
      <c r="N103" s="47">
        <v>0</v>
      </c>
      <c r="O103" s="47">
        <v>0</v>
      </c>
      <c r="P103" s="70">
        <v>33541</v>
      </c>
      <c r="Q103" s="70">
        <v>0</v>
      </c>
      <c r="R103" s="70">
        <v>0</v>
      </c>
      <c r="S103" s="50">
        <v>331219.25</v>
      </c>
      <c r="T103" s="19"/>
      <c r="U103" s="2"/>
      <c r="V103" s="2"/>
      <c r="W103" s="19"/>
      <c r="X103" s="19"/>
      <c r="Y103" s="19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</row>
    <row r="104" spans="1:85" s="21" customFormat="1" ht="47.25" customHeight="1" x14ac:dyDescent="0.25">
      <c r="A104" s="7">
        <v>59</v>
      </c>
      <c r="B104" s="45" t="s">
        <v>73</v>
      </c>
      <c r="C104" s="46" t="s">
        <v>51</v>
      </c>
      <c r="D104" s="5" t="s">
        <v>127</v>
      </c>
      <c r="E104" s="5" t="s">
        <v>55</v>
      </c>
      <c r="F104" s="8">
        <f>SUM(J104:R104)</f>
        <v>41910.699999999997</v>
      </c>
      <c r="G104" s="7">
        <v>2024</v>
      </c>
      <c r="H104" s="7">
        <v>2026</v>
      </c>
      <c r="I104" s="7">
        <v>0</v>
      </c>
      <c r="J104" s="8">
        <v>0</v>
      </c>
      <c r="K104" s="8">
        <v>0</v>
      </c>
      <c r="L104" s="8">
        <v>0</v>
      </c>
      <c r="M104" s="8">
        <v>1775.4</v>
      </c>
      <c r="N104" s="8">
        <v>0</v>
      </c>
      <c r="O104" s="8">
        <v>0</v>
      </c>
      <c r="P104" s="70">
        <v>582.4</v>
      </c>
      <c r="Q104" s="70">
        <v>29635.7</v>
      </c>
      <c r="R104" s="70">
        <v>9917.2000000000007</v>
      </c>
      <c r="S104" s="43"/>
      <c r="T104" s="19"/>
      <c r="U104" s="2"/>
      <c r="V104" s="2"/>
      <c r="W104" s="19"/>
      <c r="X104" s="19"/>
      <c r="Y104" s="19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</row>
    <row r="105" spans="1:85" ht="15" customHeight="1" x14ac:dyDescent="0.25">
      <c r="A105" s="145" t="s">
        <v>42</v>
      </c>
      <c r="B105" s="146"/>
      <c r="C105" s="146"/>
      <c r="D105" s="146"/>
      <c r="E105" s="146"/>
      <c r="F105" s="146"/>
      <c r="G105" s="146"/>
      <c r="H105" s="146"/>
      <c r="I105" s="147"/>
      <c r="J105" s="50">
        <f>SUM(J103:J104)</f>
        <v>193887</v>
      </c>
      <c r="K105" s="50">
        <f>SUM(K103:K104)</f>
        <v>0</v>
      </c>
      <c r="L105" s="50">
        <v>0</v>
      </c>
      <c r="M105" s="43">
        <f>SUM(M103:M104)</f>
        <v>102398.39999999999</v>
      </c>
      <c r="N105" s="50">
        <v>0</v>
      </c>
      <c r="O105" s="50">
        <v>0</v>
      </c>
      <c r="P105" s="50">
        <f>SUM(P103:P104)</f>
        <v>34123.4</v>
      </c>
      <c r="Q105" s="50">
        <f>SUM(Q103:Q104)</f>
        <v>29635.7</v>
      </c>
      <c r="R105" s="50">
        <f>SUM(R103:R104)</f>
        <v>9917.2000000000007</v>
      </c>
      <c r="S105" s="50">
        <f>SUM(S103:S104)</f>
        <v>331219.25</v>
      </c>
      <c r="T105" s="2"/>
      <c r="U105" s="2"/>
      <c r="V105" s="2"/>
      <c r="W105" s="2"/>
      <c r="X105" s="2"/>
      <c r="Y105" s="2"/>
    </row>
    <row r="106" spans="1:85" s="83" customFormat="1" ht="15.75" x14ac:dyDescent="0.25">
      <c r="A106" s="145" t="s">
        <v>43</v>
      </c>
      <c r="B106" s="146"/>
      <c r="C106" s="146"/>
      <c r="D106" s="146"/>
      <c r="E106" s="146"/>
      <c r="F106" s="146"/>
      <c r="G106" s="146"/>
      <c r="H106" s="146"/>
      <c r="I106" s="147"/>
      <c r="J106" s="50" t="s">
        <v>16</v>
      </c>
      <c r="K106" s="50" t="s">
        <v>16</v>
      </c>
      <c r="L106" s="50" t="s">
        <v>16</v>
      </c>
      <c r="M106" s="43" t="s">
        <v>16</v>
      </c>
      <c r="N106" s="43" t="s">
        <v>16</v>
      </c>
      <c r="O106" s="43" t="s">
        <v>16</v>
      </c>
      <c r="P106" s="44">
        <v>7856.4</v>
      </c>
      <c r="Q106" s="44">
        <v>29635.7</v>
      </c>
      <c r="R106" s="44">
        <v>9917.2000000000007</v>
      </c>
      <c r="S106" s="50" t="s">
        <v>16</v>
      </c>
      <c r="T106" s="81"/>
      <c r="U106" s="108"/>
      <c r="V106" s="108"/>
      <c r="W106" s="81"/>
      <c r="X106" s="81"/>
      <c r="Y106" s="81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  <c r="AQ106" s="82"/>
      <c r="AR106" s="82"/>
      <c r="AS106" s="82"/>
      <c r="AT106" s="82"/>
      <c r="AU106" s="82"/>
      <c r="AV106" s="82"/>
      <c r="AW106" s="82"/>
      <c r="AX106" s="82"/>
      <c r="AY106" s="82"/>
      <c r="AZ106" s="82"/>
      <c r="BA106" s="82"/>
      <c r="BB106" s="82"/>
      <c r="BC106" s="82"/>
      <c r="BD106" s="82"/>
      <c r="BE106" s="82"/>
      <c r="BF106" s="82"/>
      <c r="BG106" s="82"/>
      <c r="BH106" s="82"/>
      <c r="BI106" s="82"/>
      <c r="BJ106" s="82"/>
      <c r="BK106" s="82"/>
      <c r="BL106" s="82"/>
      <c r="BM106" s="82"/>
      <c r="BN106" s="82"/>
      <c r="BO106" s="82"/>
      <c r="BP106" s="82"/>
      <c r="BQ106" s="82"/>
      <c r="BR106" s="82"/>
      <c r="BS106" s="82"/>
      <c r="BT106" s="82"/>
      <c r="BU106" s="82"/>
      <c r="BV106" s="82"/>
      <c r="BW106" s="82"/>
      <c r="BX106" s="82"/>
      <c r="BY106" s="82"/>
      <c r="BZ106" s="82"/>
      <c r="CA106" s="82"/>
      <c r="CB106" s="82"/>
      <c r="CC106" s="82"/>
      <c r="CD106" s="82"/>
      <c r="CE106" s="82"/>
      <c r="CF106" s="82"/>
      <c r="CG106" s="82"/>
    </row>
    <row r="107" spans="1:85" ht="51" customHeight="1" x14ac:dyDescent="0.25">
      <c r="A107" s="39">
        <v>60</v>
      </c>
      <c r="B107" s="45" t="s">
        <v>74</v>
      </c>
      <c r="C107" s="46" t="s">
        <v>20</v>
      </c>
      <c r="D107" s="46" t="s">
        <v>128</v>
      </c>
      <c r="E107" s="46" t="s">
        <v>92</v>
      </c>
      <c r="F107" s="47">
        <f>SUM(P107:R107)</f>
        <v>6145.87</v>
      </c>
      <c r="G107" s="39">
        <v>2024</v>
      </c>
      <c r="H107" s="39">
        <v>2026</v>
      </c>
      <c r="I107" s="48">
        <v>0</v>
      </c>
      <c r="J107" s="47">
        <v>0</v>
      </c>
      <c r="K107" s="47">
        <v>0</v>
      </c>
      <c r="L107" s="47">
        <v>0</v>
      </c>
      <c r="M107" s="47">
        <v>0</v>
      </c>
      <c r="N107" s="47">
        <v>0</v>
      </c>
      <c r="O107" s="47">
        <v>0</v>
      </c>
      <c r="P107" s="47">
        <v>2389.19</v>
      </c>
      <c r="Q107" s="47">
        <v>1928.34</v>
      </c>
      <c r="R107" s="47">
        <v>1828.34</v>
      </c>
      <c r="S107" s="49"/>
      <c r="T107" s="2"/>
      <c r="U107" s="19"/>
      <c r="V107" s="19"/>
      <c r="W107" s="2"/>
      <c r="X107" s="2"/>
      <c r="Y107" s="2"/>
    </row>
    <row r="108" spans="1:85" ht="51" customHeight="1" x14ac:dyDescent="0.25">
      <c r="A108" s="39">
        <v>61</v>
      </c>
      <c r="B108" s="45" t="s">
        <v>73</v>
      </c>
      <c r="C108" s="46" t="s">
        <v>51</v>
      </c>
      <c r="D108" s="46" t="s">
        <v>128</v>
      </c>
      <c r="E108" s="46" t="s">
        <v>55</v>
      </c>
      <c r="F108" s="47">
        <f>SUM(P108:R108)</f>
        <v>7597.83</v>
      </c>
      <c r="G108" s="39">
        <v>2024</v>
      </c>
      <c r="H108" s="39">
        <v>2026</v>
      </c>
      <c r="I108" s="48">
        <v>0</v>
      </c>
      <c r="J108" s="47">
        <v>0</v>
      </c>
      <c r="K108" s="47">
        <v>0</v>
      </c>
      <c r="L108" s="47">
        <v>0</v>
      </c>
      <c r="M108" s="47">
        <v>0</v>
      </c>
      <c r="N108" s="47">
        <v>0</v>
      </c>
      <c r="O108" s="47">
        <v>0</v>
      </c>
      <c r="P108" s="47">
        <v>3101.11</v>
      </c>
      <c r="Q108" s="47">
        <v>2198.36</v>
      </c>
      <c r="R108" s="47">
        <v>2298.36</v>
      </c>
      <c r="S108" s="49"/>
      <c r="T108" s="2"/>
      <c r="U108" s="19"/>
      <c r="V108" s="19"/>
      <c r="W108" s="2"/>
      <c r="X108" s="2"/>
      <c r="Y108" s="2"/>
    </row>
    <row r="109" spans="1:85" ht="60" customHeight="1" x14ac:dyDescent="0.25">
      <c r="A109" s="39">
        <v>62</v>
      </c>
      <c r="B109" s="45" t="s">
        <v>93</v>
      </c>
      <c r="C109" s="46" t="s">
        <v>94</v>
      </c>
      <c r="D109" s="46" t="s">
        <v>128</v>
      </c>
      <c r="E109" s="46" t="s">
        <v>95</v>
      </c>
      <c r="F109" s="47">
        <f>SUM(P109:R109)</f>
        <v>600</v>
      </c>
      <c r="G109" s="39">
        <v>2024</v>
      </c>
      <c r="H109" s="39">
        <v>2026</v>
      </c>
      <c r="I109" s="48">
        <v>0</v>
      </c>
      <c r="J109" s="47">
        <v>0</v>
      </c>
      <c r="K109" s="47">
        <v>0</v>
      </c>
      <c r="L109" s="47">
        <v>0</v>
      </c>
      <c r="M109" s="47">
        <v>0</v>
      </c>
      <c r="N109" s="47">
        <v>0</v>
      </c>
      <c r="O109" s="47">
        <v>0</v>
      </c>
      <c r="P109" s="47">
        <v>200</v>
      </c>
      <c r="Q109" s="47">
        <v>200</v>
      </c>
      <c r="R109" s="47">
        <v>200</v>
      </c>
      <c r="S109" s="49"/>
      <c r="T109" s="2"/>
      <c r="U109" s="19"/>
      <c r="V109" s="19"/>
      <c r="W109" s="2"/>
      <c r="X109" s="2"/>
      <c r="Y109" s="2"/>
    </row>
    <row r="110" spans="1:85" s="21" customFormat="1" ht="15" customHeight="1" x14ac:dyDescent="0.25">
      <c r="A110" s="145" t="s">
        <v>96</v>
      </c>
      <c r="B110" s="146"/>
      <c r="C110" s="146"/>
      <c r="D110" s="146"/>
      <c r="E110" s="146"/>
      <c r="F110" s="146"/>
      <c r="G110" s="146"/>
      <c r="H110" s="146"/>
      <c r="I110" s="147"/>
      <c r="J110" s="50">
        <f t="shared" ref="J110:O110" si="16">SUM(J108:J108)</f>
        <v>0</v>
      </c>
      <c r="K110" s="50">
        <f t="shared" si="16"/>
        <v>0</v>
      </c>
      <c r="L110" s="50">
        <f t="shared" si="16"/>
        <v>0</v>
      </c>
      <c r="M110" s="50">
        <f t="shared" si="16"/>
        <v>0</v>
      </c>
      <c r="N110" s="50">
        <f t="shared" si="16"/>
        <v>0</v>
      </c>
      <c r="O110" s="50">
        <f t="shared" si="16"/>
        <v>0</v>
      </c>
      <c r="P110" s="50">
        <f>SUM(P107:P109)</f>
        <v>5690.3</v>
      </c>
      <c r="Q110" s="50">
        <f>SUM(Q107:Q109)</f>
        <v>4326.7</v>
      </c>
      <c r="R110" s="50">
        <f>SUM(R107:R109)</f>
        <v>4326.7</v>
      </c>
      <c r="S110" s="50" t="s">
        <v>16</v>
      </c>
      <c r="T110" s="19"/>
      <c r="U110" s="19"/>
      <c r="V110" s="19"/>
      <c r="W110" s="19"/>
      <c r="X110" s="19"/>
      <c r="Y110" s="19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  <c r="CD110" s="20"/>
      <c r="CE110" s="20"/>
      <c r="CF110" s="20"/>
      <c r="CG110" s="20"/>
    </row>
    <row r="111" spans="1:85" s="21" customFormat="1" ht="15.75" x14ac:dyDescent="0.25">
      <c r="A111" s="145" t="s">
        <v>44</v>
      </c>
      <c r="B111" s="146"/>
      <c r="C111" s="146"/>
      <c r="D111" s="146"/>
      <c r="E111" s="146"/>
      <c r="F111" s="146"/>
      <c r="G111" s="146"/>
      <c r="H111" s="146"/>
      <c r="I111" s="147"/>
      <c r="J111" s="50" t="s">
        <v>16</v>
      </c>
      <c r="K111" s="50" t="s">
        <v>16</v>
      </c>
      <c r="L111" s="50" t="s">
        <v>16</v>
      </c>
      <c r="M111" s="50" t="s">
        <v>16</v>
      </c>
      <c r="N111" s="50" t="s">
        <v>16</v>
      </c>
      <c r="O111" s="50" t="s">
        <v>16</v>
      </c>
      <c r="P111" s="44">
        <v>5960.2</v>
      </c>
      <c r="Q111" s="44">
        <v>4326.7</v>
      </c>
      <c r="R111" s="44">
        <v>4326.7</v>
      </c>
      <c r="S111" s="50" t="s">
        <v>16</v>
      </c>
      <c r="T111" s="19"/>
      <c r="U111" s="19"/>
      <c r="V111" s="19"/>
      <c r="W111" s="19"/>
      <c r="X111" s="19"/>
      <c r="Y111" s="19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  <c r="CD111" s="20"/>
      <c r="CE111" s="20"/>
      <c r="CF111" s="20"/>
      <c r="CG111" s="20"/>
    </row>
    <row r="112" spans="1:85" ht="44.25" customHeight="1" x14ac:dyDescent="0.25">
      <c r="A112" s="17">
        <v>63</v>
      </c>
      <c r="B112" s="121" t="s">
        <v>73</v>
      </c>
      <c r="C112" s="122" t="s">
        <v>51</v>
      </c>
      <c r="D112" s="122" t="s">
        <v>129</v>
      </c>
      <c r="E112" s="122" t="s">
        <v>142</v>
      </c>
      <c r="F112" s="85">
        <f>SUM(J112:R112)</f>
        <v>414.9</v>
      </c>
      <c r="G112" s="123">
        <v>2024</v>
      </c>
      <c r="H112" s="123">
        <v>2026</v>
      </c>
      <c r="I112" s="124">
        <v>0</v>
      </c>
      <c r="J112" s="85">
        <v>0</v>
      </c>
      <c r="K112" s="85">
        <v>0</v>
      </c>
      <c r="L112" s="85">
        <v>0</v>
      </c>
      <c r="M112" s="85">
        <v>0</v>
      </c>
      <c r="N112" s="85">
        <v>0</v>
      </c>
      <c r="O112" s="85">
        <v>0</v>
      </c>
      <c r="P112" s="85">
        <v>227.9</v>
      </c>
      <c r="Q112" s="85">
        <v>93.5</v>
      </c>
      <c r="R112" s="85">
        <v>93.5</v>
      </c>
      <c r="S112" s="18"/>
      <c r="T112" s="2"/>
      <c r="U112" s="19"/>
      <c r="V112" s="19"/>
      <c r="W112" s="2"/>
      <c r="X112" s="2"/>
      <c r="Y112" s="2"/>
    </row>
    <row r="113" spans="1:85" s="83" customFormat="1" ht="16.5" customHeight="1" x14ac:dyDescent="0.25">
      <c r="A113" s="145" t="s">
        <v>45</v>
      </c>
      <c r="B113" s="146"/>
      <c r="C113" s="146"/>
      <c r="D113" s="146"/>
      <c r="E113" s="146"/>
      <c r="F113" s="146"/>
      <c r="G113" s="146"/>
      <c r="H113" s="146"/>
      <c r="I113" s="147"/>
      <c r="J113" s="50">
        <f t="shared" ref="J113:Q113" si="17">SUM(J112)</f>
        <v>0</v>
      </c>
      <c r="K113" s="50">
        <f t="shared" si="17"/>
        <v>0</v>
      </c>
      <c r="L113" s="50">
        <f t="shared" si="17"/>
        <v>0</v>
      </c>
      <c r="M113" s="43">
        <f t="shared" si="17"/>
        <v>0</v>
      </c>
      <c r="N113" s="50">
        <f t="shared" si="17"/>
        <v>0</v>
      </c>
      <c r="O113" s="50">
        <f t="shared" si="17"/>
        <v>0</v>
      </c>
      <c r="P113" s="43">
        <f t="shared" si="17"/>
        <v>227.9</v>
      </c>
      <c r="Q113" s="50">
        <f t="shared" si="17"/>
        <v>93.5</v>
      </c>
      <c r="R113" s="50">
        <f>SUM(R112:R112)</f>
        <v>93.5</v>
      </c>
      <c r="S113" s="50" t="s">
        <v>16</v>
      </c>
      <c r="T113" s="81"/>
      <c r="U113" s="108"/>
      <c r="V113" s="108"/>
      <c r="W113" s="81"/>
      <c r="X113" s="81"/>
      <c r="Y113" s="81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  <c r="AT113" s="82"/>
      <c r="AU113" s="82"/>
      <c r="AV113" s="82"/>
      <c r="AW113" s="82"/>
      <c r="AX113" s="82"/>
      <c r="AY113" s="82"/>
      <c r="AZ113" s="82"/>
      <c r="BA113" s="82"/>
      <c r="BB113" s="82"/>
      <c r="BC113" s="82"/>
      <c r="BD113" s="82"/>
      <c r="BE113" s="82"/>
      <c r="BF113" s="82"/>
      <c r="BG113" s="82"/>
      <c r="BH113" s="82"/>
      <c r="BI113" s="82"/>
      <c r="BJ113" s="82"/>
      <c r="BK113" s="82"/>
      <c r="BL113" s="82"/>
      <c r="BM113" s="82"/>
      <c r="BN113" s="82"/>
      <c r="BO113" s="82"/>
      <c r="BP113" s="82"/>
      <c r="BQ113" s="82"/>
      <c r="BR113" s="82"/>
      <c r="BS113" s="82"/>
      <c r="BT113" s="82"/>
      <c r="BU113" s="82"/>
      <c r="BV113" s="82"/>
      <c r="BW113" s="82"/>
      <c r="BX113" s="82"/>
      <c r="BY113" s="82"/>
      <c r="BZ113" s="82"/>
      <c r="CA113" s="82"/>
      <c r="CB113" s="82"/>
      <c r="CC113" s="82"/>
      <c r="CD113" s="82"/>
      <c r="CE113" s="82"/>
      <c r="CF113" s="82"/>
      <c r="CG113" s="82"/>
    </row>
    <row r="114" spans="1:85" s="83" customFormat="1" ht="15.75" x14ac:dyDescent="0.25">
      <c r="A114" s="145" t="s">
        <v>46</v>
      </c>
      <c r="B114" s="146"/>
      <c r="C114" s="146"/>
      <c r="D114" s="146"/>
      <c r="E114" s="146"/>
      <c r="F114" s="146"/>
      <c r="G114" s="146"/>
      <c r="H114" s="146"/>
      <c r="I114" s="147"/>
      <c r="J114" s="50" t="s">
        <v>16</v>
      </c>
      <c r="K114" s="50" t="s">
        <v>16</v>
      </c>
      <c r="L114" s="50" t="s">
        <v>16</v>
      </c>
      <c r="M114" s="43" t="s">
        <v>16</v>
      </c>
      <c r="N114" s="50" t="s">
        <v>16</v>
      </c>
      <c r="O114" s="50" t="s">
        <v>16</v>
      </c>
      <c r="P114" s="44">
        <v>227.9</v>
      </c>
      <c r="Q114" s="44">
        <v>93.5</v>
      </c>
      <c r="R114" s="44">
        <v>93.5</v>
      </c>
      <c r="S114" s="50" t="s">
        <v>16</v>
      </c>
      <c r="T114" s="81"/>
      <c r="U114" s="109"/>
      <c r="V114" s="109"/>
      <c r="W114" s="81"/>
      <c r="X114" s="81"/>
      <c r="Y114" s="81"/>
      <c r="Z114" s="82"/>
      <c r="AA114" s="82"/>
      <c r="AB114" s="82"/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  <c r="AT114" s="82"/>
      <c r="AU114" s="82"/>
      <c r="AV114" s="82"/>
      <c r="AW114" s="82"/>
      <c r="AX114" s="82"/>
      <c r="AY114" s="82"/>
      <c r="AZ114" s="82"/>
      <c r="BA114" s="82"/>
      <c r="BB114" s="82"/>
      <c r="BC114" s="82"/>
      <c r="BD114" s="82"/>
      <c r="BE114" s="82"/>
      <c r="BF114" s="82"/>
      <c r="BG114" s="82"/>
      <c r="BH114" s="82"/>
      <c r="BI114" s="82"/>
      <c r="BJ114" s="82"/>
      <c r="BK114" s="82"/>
      <c r="BL114" s="82"/>
      <c r="BM114" s="82"/>
      <c r="BN114" s="82"/>
      <c r="BO114" s="82"/>
      <c r="BP114" s="82"/>
      <c r="BQ114" s="82"/>
      <c r="BR114" s="82"/>
      <c r="BS114" s="82"/>
      <c r="BT114" s="82"/>
      <c r="BU114" s="82"/>
      <c r="BV114" s="82"/>
      <c r="BW114" s="82"/>
      <c r="BX114" s="82"/>
      <c r="BY114" s="82"/>
      <c r="BZ114" s="82"/>
      <c r="CA114" s="82"/>
      <c r="CB114" s="82"/>
      <c r="CC114" s="82"/>
      <c r="CD114" s="82"/>
      <c r="CE114" s="82"/>
      <c r="CF114" s="82"/>
      <c r="CG114" s="82"/>
    </row>
    <row r="115" spans="1:85" s="21" customFormat="1" ht="107.25" customHeight="1" x14ac:dyDescent="0.25">
      <c r="A115" s="7">
        <v>64</v>
      </c>
      <c r="B115" s="6" t="s">
        <v>75</v>
      </c>
      <c r="C115" s="5" t="s">
        <v>78</v>
      </c>
      <c r="D115" s="5" t="s">
        <v>79</v>
      </c>
      <c r="E115" s="5" t="s">
        <v>80</v>
      </c>
      <c r="F115" s="8">
        <v>54.46</v>
      </c>
      <c r="G115" s="10">
        <v>2024</v>
      </c>
      <c r="H115" s="10">
        <v>2026</v>
      </c>
      <c r="I115" s="9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13.23</v>
      </c>
      <c r="Q115" s="8">
        <v>14.74</v>
      </c>
      <c r="R115" s="8">
        <v>14.74</v>
      </c>
      <c r="S115" s="12"/>
      <c r="T115" s="19"/>
      <c r="U115" s="24"/>
      <c r="V115" s="24"/>
      <c r="W115" s="19"/>
      <c r="X115" s="19"/>
      <c r="Y115" s="19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D115" s="20"/>
      <c r="CE115" s="20"/>
      <c r="CF115" s="20"/>
      <c r="CG115" s="20"/>
    </row>
    <row r="116" spans="1:85" s="21" customFormat="1" ht="79.5" customHeight="1" x14ac:dyDescent="0.25">
      <c r="A116" s="7">
        <v>65</v>
      </c>
      <c r="B116" s="6" t="s">
        <v>54</v>
      </c>
      <c r="C116" s="5" t="s">
        <v>68</v>
      </c>
      <c r="D116" s="5" t="s">
        <v>79</v>
      </c>
      <c r="E116" s="5" t="s">
        <v>81</v>
      </c>
      <c r="F116" s="8">
        <v>574</v>
      </c>
      <c r="G116" s="10">
        <v>2024</v>
      </c>
      <c r="H116" s="10">
        <v>2026</v>
      </c>
      <c r="I116" s="9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280</v>
      </c>
      <c r="Q116" s="8">
        <v>98</v>
      </c>
      <c r="R116" s="8">
        <v>98</v>
      </c>
      <c r="S116" s="12"/>
      <c r="T116" s="19"/>
      <c r="U116" s="25"/>
      <c r="V116" s="25"/>
      <c r="W116" s="19"/>
      <c r="X116" s="19"/>
      <c r="Y116" s="19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  <c r="BZ116" s="20"/>
      <c r="CA116" s="20"/>
      <c r="CB116" s="20"/>
      <c r="CC116" s="20"/>
      <c r="CD116" s="20"/>
      <c r="CE116" s="20"/>
      <c r="CF116" s="20"/>
      <c r="CG116" s="20"/>
    </row>
    <row r="117" spans="1:85" s="21" customFormat="1" ht="76.5" customHeight="1" x14ac:dyDescent="0.25">
      <c r="A117" s="7">
        <v>66</v>
      </c>
      <c r="B117" s="6" t="s">
        <v>54</v>
      </c>
      <c r="C117" s="5" t="s">
        <v>68</v>
      </c>
      <c r="D117" s="5" t="s">
        <v>79</v>
      </c>
      <c r="E117" s="5" t="s">
        <v>82</v>
      </c>
      <c r="F117" s="8">
        <v>2743.93</v>
      </c>
      <c r="G117" s="10">
        <v>2024</v>
      </c>
      <c r="H117" s="10">
        <v>2026</v>
      </c>
      <c r="I117" s="9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701.81</v>
      </c>
      <c r="Q117" s="8">
        <v>709.39</v>
      </c>
      <c r="R117" s="8">
        <v>709.39</v>
      </c>
      <c r="S117" s="12"/>
      <c r="T117" s="19"/>
      <c r="U117" s="24"/>
      <c r="V117" s="24"/>
      <c r="W117" s="19"/>
      <c r="X117" s="19"/>
      <c r="Y117" s="19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  <c r="BZ117" s="20"/>
      <c r="CA117" s="20"/>
      <c r="CB117" s="20"/>
      <c r="CC117" s="20"/>
      <c r="CD117" s="20"/>
      <c r="CE117" s="20"/>
      <c r="CF117" s="20"/>
      <c r="CG117" s="20"/>
    </row>
    <row r="118" spans="1:85" s="21" customFormat="1" ht="43.5" customHeight="1" x14ac:dyDescent="0.25">
      <c r="A118" s="7">
        <v>67</v>
      </c>
      <c r="B118" s="6" t="s">
        <v>74</v>
      </c>
      <c r="C118" s="5" t="s">
        <v>20</v>
      </c>
      <c r="D118" s="5" t="s">
        <v>83</v>
      </c>
      <c r="E118" s="5" t="s">
        <v>84</v>
      </c>
      <c r="F118" s="8">
        <v>2524.7000000000003</v>
      </c>
      <c r="G118" s="10">
        <v>2024</v>
      </c>
      <c r="H118" s="10">
        <v>2026</v>
      </c>
      <c r="I118" s="9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11">
        <v>633.38</v>
      </c>
      <c r="Q118" s="11">
        <v>630.84</v>
      </c>
      <c r="R118" s="11">
        <v>630.84</v>
      </c>
      <c r="S118" s="12"/>
      <c r="T118" s="19"/>
      <c r="U118" s="24"/>
      <c r="V118" s="24"/>
      <c r="W118" s="19"/>
      <c r="X118" s="19"/>
      <c r="Y118" s="19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  <c r="BZ118" s="20"/>
      <c r="CA118" s="20"/>
      <c r="CB118" s="20"/>
      <c r="CC118" s="20"/>
      <c r="CD118" s="20"/>
      <c r="CE118" s="20"/>
      <c r="CF118" s="20"/>
      <c r="CG118" s="20"/>
    </row>
    <row r="119" spans="1:85" s="21" customFormat="1" ht="36" customHeight="1" x14ac:dyDescent="0.25">
      <c r="A119" s="7">
        <v>68</v>
      </c>
      <c r="B119" s="6" t="s">
        <v>74</v>
      </c>
      <c r="C119" s="5" t="s">
        <v>20</v>
      </c>
      <c r="D119" s="5" t="s">
        <v>188</v>
      </c>
      <c r="E119" s="5" t="s">
        <v>189</v>
      </c>
      <c r="F119" s="8">
        <v>8080.96</v>
      </c>
      <c r="G119" s="10">
        <v>2024</v>
      </c>
      <c r="H119" s="10">
        <v>2026</v>
      </c>
      <c r="I119" s="9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11">
        <v>2020.24</v>
      </c>
      <c r="Q119" s="11">
        <v>2020.24</v>
      </c>
      <c r="R119" s="11">
        <v>2020.24</v>
      </c>
      <c r="S119" s="12"/>
      <c r="T119" s="19"/>
      <c r="U119" s="24"/>
      <c r="V119" s="24"/>
      <c r="W119" s="19"/>
      <c r="X119" s="19"/>
      <c r="Y119" s="19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0"/>
      <c r="BH119" s="20"/>
      <c r="BI119" s="20"/>
      <c r="BJ119" s="20"/>
      <c r="BK119" s="20"/>
      <c r="BL119" s="20"/>
      <c r="BM119" s="20"/>
      <c r="BN119" s="20"/>
      <c r="BO119" s="20"/>
      <c r="BP119" s="20"/>
      <c r="BQ119" s="20"/>
      <c r="BR119" s="20"/>
      <c r="BS119" s="20"/>
      <c r="BT119" s="20"/>
      <c r="BU119" s="20"/>
      <c r="BV119" s="20"/>
      <c r="BW119" s="20"/>
      <c r="BX119" s="20"/>
      <c r="BY119" s="20"/>
      <c r="BZ119" s="20"/>
      <c r="CA119" s="20"/>
      <c r="CB119" s="20"/>
      <c r="CC119" s="20"/>
      <c r="CD119" s="20"/>
      <c r="CE119" s="20"/>
      <c r="CF119" s="20"/>
      <c r="CG119" s="20"/>
    </row>
    <row r="120" spans="1:85" s="21" customFormat="1" ht="51.75" customHeight="1" x14ac:dyDescent="0.25">
      <c r="A120" s="7">
        <v>69</v>
      </c>
      <c r="B120" s="6" t="s">
        <v>73</v>
      </c>
      <c r="C120" s="5" t="s">
        <v>51</v>
      </c>
      <c r="D120" s="5" t="s">
        <v>83</v>
      </c>
      <c r="E120" s="5" t="s">
        <v>85</v>
      </c>
      <c r="F120" s="8">
        <v>14787.47</v>
      </c>
      <c r="G120" s="10">
        <v>2024</v>
      </c>
      <c r="H120" s="10">
        <v>2026</v>
      </c>
      <c r="I120" s="9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4527.88</v>
      </c>
      <c r="Q120" s="8">
        <v>3236.4</v>
      </c>
      <c r="R120" s="8">
        <v>3645.22</v>
      </c>
      <c r="S120" s="12"/>
      <c r="T120" s="19"/>
      <c r="U120" s="24"/>
      <c r="V120" s="24"/>
      <c r="W120" s="19"/>
      <c r="X120" s="19"/>
      <c r="Y120" s="19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20"/>
      <c r="BE120" s="20"/>
      <c r="BF120" s="20"/>
      <c r="BG120" s="20"/>
      <c r="BH120" s="20"/>
      <c r="BI120" s="20"/>
      <c r="BJ120" s="20"/>
      <c r="BK120" s="20"/>
      <c r="BL120" s="20"/>
      <c r="BM120" s="20"/>
      <c r="BN120" s="20"/>
      <c r="BO120" s="20"/>
      <c r="BP120" s="20"/>
      <c r="BQ120" s="20"/>
      <c r="BR120" s="20"/>
      <c r="BS120" s="20"/>
      <c r="BT120" s="20"/>
      <c r="BU120" s="20"/>
      <c r="BV120" s="20"/>
      <c r="BW120" s="20"/>
      <c r="BX120" s="20"/>
      <c r="BY120" s="20"/>
      <c r="BZ120" s="20"/>
      <c r="CA120" s="20"/>
      <c r="CB120" s="20"/>
      <c r="CC120" s="20"/>
      <c r="CD120" s="20"/>
      <c r="CE120" s="20"/>
      <c r="CF120" s="20"/>
      <c r="CG120" s="20"/>
    </row>
    <row r="121" spans="1:85" s="21" customFormat="1" ht="62.25" customHeight="1" x14ac:dyDescent="0.25">
      <c r="A121" s="7">
        <v>70</v>
      </c>
      <c r="B121" s="6" t="s">
        <v>73</v>
      </c>
      <c r="C121" s="5" t="s">
        <v>51</v>
      </c>
      <c r="D121" s="5" t="s">
        <v>79</v>
      </c>
      <c r="E121" s="5" t="s">
        <v>86</v>
      </c>
      <c r="F121" s="8">
        <v>400</v>
      </c>
      <c r="G121" s="10">
        <v>2024</v>
      </c>
      <c r="H121" s="10">
        <v>2026</v>
      </c>
      <c r="I121" s="9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100</v>
      </c>
      <c r="Q121" s="8">
        <v>100</v>
      </c>
      <c r="R121" s="8">
        <v>100</v>
      </c>
      <c r="S121" s="12"/>
      <c r="T121" s="19"/>
      <c r="U121" s="24"/>
      <c r="V121" s="24"/>
      <c r="W121" s="19"/>
      <c r="X121" s="19"/>
      <c r="Y121" s="19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  <c r="BO121" s="20"/>
      <c r="BP121" s="20"/>
      <c r="BQ121" s="20"/>
      <c r="BR121" s="20"/>
      <c r="BS121" s="20"/>
      <c r="BT121" s="20"/>
      <c r="BU121" s="20"/>
      <c r="BV121" s="20"/>
      <c r="BW121" s="20"/>
      <c r="BX121" s="20"/>
      <c r="BY121" s="20"/>
      <c r="BZ121" s="20"/>
      <c r="CA121" s="20"/>
      <c r="CB121" s="20"/>
      <c r="CC121" s="20"/>
      <c r="CD121" s="20"/>
      <c r="CE121" s="20"/>
      <c r="CF121" s="20"/>
      <c r="CG121" s="20"/>
    </row>
    <row r="122" spans="1:85" s="21" customFormat="1" ht="62.25" customHeight="1" x14ac:dyDescent="0.25">
      <c r="A122" s="7">
        <v>71</v>
      </c>
      <c r="B122" s="6" t="s">
        <v>73</v>
      </c>
      <c r="C122" s="5" t="s">
        <v>51</v>
      </c>
      <c r="D122" s="5" t="s">
        <v>87</v>
      </c>
      <c r="E122" s="5" t="s">
        <v>88</v>
      </c>
      <c r="F122" s="8">
        <v>1732</v>
      </c>
      <c r="G122" s="10">
        <v>2024</v>
      </c>
      <c r="H122" s="10">
        <v>2026</v>
      </c>
      <c r="I122" s="9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586.64</v>
      </c>
      <c r="Q122" s="8">
        <v>246.5</v>
      </c>
      <c r="R122" s="8">
        <v>246.5</v>
      </c>
      <c r="S122" s="12"/>
      <c r="T122" s="19"/>
      <c r="U122" s="24"/>
      <c r="V122" s="24"/>
      <c r="W122" s="19"/>
      <c r="X122" s="19"/>
      <c r="Y122" s="19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  <c r="BM122" s="20"/>
      <c r="BN122" s="20"/>
      <c r="BO122" s="20"/>
      <c r="BP122" s="20"/>
      <c r="BQ122" s="20"/>
      <c r="BR122" s="20"/>
      <c r="BS122" s="20"/>
      <c r="BT122" s="20"/>
      <c r="BU122" s="20"/>
      <c r="BV122" s="20"/>
      <c r="BW122" s="20"/>
      <c r="BX122" s="20"/>
      <c r="BY122" s="20"/>
      <c r="BZ122" s="20"/>
      <c r="CA122" s="20"/>
      <c r="CB122" s="20"/>
      <c r="CC122" s="20"/>
      <c r="CD122" s="20"/>
      <c r="CE122" s="20"/>
      <c r="CF122" s="20"/>
      <c r="CG122" s="20"/>
    </row>
    <row r="123" spans="1:85" s="21" customFormat="1" ht="16.5" customHeight="1" x14ac:dyDescent="0.25">
      <c r="A123" s="152" t="s">
        <v>47</v>
      </c>
      <c r="B123" s="153"/>
      <c r="C123" s="153"/>
      <c r="D123" s="153"/>
      <c r="E123" s="153"/>
      <c r="F123" s="153"/>
      <c r="G123" s="153"/>
      <c r="H123" s="153"/>
      <c r="I123" s="154"/>
      <c r="J123" s="43">
        <f t="shared" ref="J123:O123" si="18">SUM(J115:J115)</f>
        <v>0</v>
      </c>
      <c r="K123" s="43">
        <f t="shared" si="18"/>
        <v>0</v>
      </c>
      <c r="L123" s="43">
        <f t="shared" si="18"/>
        <v>0</v>
      </c>
      <c r="M123" s="43">
        <v>0</v>
      </c>
      <c r="N123" s="43">
        <f t="shared" si="18"/>
        <v>0</v>
      </c>
      <c r="O123" s="43">
        <f t="shared" si="18"/>
        <v>0</v>
      </c>
      <c r="P123" s="43">
        <f>SUM(P115:P122)</f>
        <v>8863.18</v>
      </c>
      <c r="Q123" s="43">
        <f>SUM(Q115:Q122)</f>
        <v>7056.1100000000006</v>
      </c>
      <c r="R123" s="43">
        <f>SUM(R115:R122)</f>
        <v>7464.93</v>
      </c>
      <c r="S123" s="43" t="s">
        <v>16</v>
      </c>
      <c r="T123" s="19"/>
      <c r="U123" s="2"/>
      <c r="V123" s="2"/>
      <c r="W123" s="19"/>
      <c r="X123" s="19"/>
      <c r="Y123" s="19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  <c r="BM123" s="20"/>
      <c r="BN123" s="20"/>
      <c r="BO123" s="20"/>
      <c r="BP123" s="20"/>
      <c r="BQ123" s="20"/>
      <c r="BR123" s="20"/>
      <c r="BS123" s="20"/>
      <c r="BT123" s="20"/>
      <c r="BU123" s="20"/>
      <c r="BV123" s="20"/>
      <c r="BW123" s="20"/>
      <c r="BX123" s="20"/>
      <c r="BY123" s="20"/>
      <c r="BZ123" s="20"/>
      <c r="CA123" s="20"/>
      <c r="CB123" s="20"/>
      <c r="CC123" s="20"/>
      <c r="CD123" s="20"/>
      <c r="CE123" s="20"/>
      <c r="CF123" s="20"/>
      <c r="CG123" s="20"/>
    </row>
    <row r="124" spans="1:85" s="21" customFormat="1" ht="15.75" x14ac:dyDescent="0.25">
      <c r="A124" s="152" t="s">
        <v>48</v>
      </c>
      <c r="B124" s="153"/>
      <c r="C124" s="153"/>
      <c r="D124" s="153"/>
      <c r="E124" s="153"/>
      <c r="F124" s="153"/>
      <c r="G124" s="153"/>
      <c r="H124" s="153"/>
      <c r="I124" s="154"/>
      <c r="J124" s="43" t="s">
        <v>16</v>
      </c>
      <c r="K124" s="43" t="s">
        <v>16</v>
      </c>
      <c r="L124" s="43" t="s">
        <v>16</v>
      </c>
      <c r="M124" s="43" t="s">
        <v>16</v>
      </c>
      <c r="N124" s="43" t="s">
        <v>16</v>
      </c>
      <c r="O124" s="43" t="s">
        <v>16</v>
      </c>
      <c r="P124" s="44">
        <v>6350.9</v>
      </c>
      <c r="Q124" s="44">
        <v>2433.8000000000002</v>
      </c>
      <c r="R124" s="44">
        <v>2433.8000000000002</v>
      </c>
      <c r="S124" s="43" t="s">
        <v>16</v>
      </c>
      <c r="T124" s="19"/>
      <c r="U124" s="2"/>
      <c r="V124" s="2"/>
      <c r="W124" s="19"/>
      <c r="X124" s="19"/>
      <c r="Y124" s="19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  <c r="BM124" s="20"/>
      <c r="BN124" s="20"/>
      <c r="BO124" s="20"/>
      <c r="BP124" s="20"/>
      <c r="BQ124" s="20"/>
      <c r="BR124" s="20"/>
      <c r="BS124" s="20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</row>
    <row r="125" spans="1:85" s="114" customFormat="1" ht="45" customHeight="1" x14ac:dyDescent="0.25">
      <c r="A125" s="106">
        <v>72</v>
      </c>
      <c r="B125" s="111" t="s">
        <v>73</v>
      </c>
      <c r="C125" s="46" t="s">
        <v>51</v>
      </c>
      <c r="D125" s="46" t="s">
        <v>18</v>
      </c>
      <c r="E125" s="46" t="s">
        <v>190</v>
      </c>
      <c r="F125" s="47">
        <f>M125+N125+O125</f>
        <v>190785.43</v>
      </c>
      <c r="G125" s="75" t="s">
        <v>108</v>
      </c>
      <c r="H125" s="75" t="s">
        <v>146</v>
      </c>
      <c r="I125" s="47" t="s">
        <v>60</v>
      </c>
      <c r="J125" s="47" t="s">
        <v>60</v>
      </c>
      <c r="K125" s="47" t="s">
        <v>60</v>
      </c>
      <c r="L125" s="47" t="s">
        <v>60</v>
      </c>
      <c r="M125" s="47">
        <v>0</v>
      </c>
      <c r="N125" s="47">
        <v>88200.03</v>
      </c>
      <c r="O125" s="47">
        <v>102585.4</v>
      </c>
      <c r="P125" s="8" t="s">
        <v>60</v>
      </c>
      <c r="Q125" s="8" t="s">
        <v>60</v>
      </c>
      <c r="R125" s="8" t="s">
        <v>60</v>
      </c>
      <c r="S125" s="112"/>
      <c r="T125" s="109"/>
      <c r="U125" s="81"/>
      <c r="V125" s="81"/>
      <c r="W125" s="109"/>
      <c r="X125" s="109"/>
      <c r="Y125" s="109"/>
      <c r="Z125" s="113"/>
      <c r="AA125" s="113"/>
      <c r="AB125" s="113"/>
      <c r="AC125" s="113"/>
      <c r="AD125" s="113"/>
      <c r="AE125" s="113"/>
      <c r="AF125" s="113"/>
      <c r="AG125" s="113"/>
      <c r="AH125" s="113"/>
      <c r="AI125" s="113"/>
      <c r="AJ125" s="113"/>
      <c r="AK125" s="113"/>
      <c r="AL125" s="113"/>
      <c r="AM125" s="113"/>
      <c r="AN125" s="113"/>
      <c r="AO125" s="113"/>
      <c r="AP125" s="113"/>
      <c r="AQ125" s="113"/>
      <c r="AR125" s="113"/>
      <c r="AS125" s="113"/>
      <c r="AT125" s="113"/>
      <c r="AU125" s="113"/>
      <c r="AV125" s="113"/>
      <c r="AW125" s="113"/>
      <c r="AX125" s="113"/>
      <c r="AY125" s="113"/>
      <c r="AZ125" s="113"/>
      <c r="BA125" s="113"/>
      <c r="BB125" s="113"/>
      <c r="BC125" s="113"/>
      <c r="BD125" s="113"/>
      <c r="BE125" s="113"/>
      <c r="BF125" s="113"/>
      <c r="BG125" s="113"/>
      <c r="BH125" s="113"/>
      <c r="BI125" s="113"/>
      <c r="BJ125" s="113"/>
      <c r="BK125" s="113"/>
      <c r="BL125" s="113"/>
      <c r="BM125" s="113"/>
      <c r="BN125" s="113"/>
      <c r="BO125" s="113"/>
      <c r="BP125" s="113"/>
      <c r="BQ125" s="113"/>
      <c r="BR125" s="113"/>
      <c r="BS125" s="113"/>
      <c r="BT125" s="113"/>
      <c r="BU125" s="113"/>
      <c r="BV125" s="113"/>
      <c r="BW125" s="113"/>
      <c r="BX125" s="113"/>
      <c r="BY125" s="113"/>
      <c r="BZ125" s="113"/>
      <c r="CA125" s="113"/>
      <c r="CB125" s="113"/>
      <c r="CC125" s="113"/>
      <c r="CD125" s="113"/>
      <c r="CE125" s="113"/>
      <c r="CF125" s="113"/>
      <c r="CG125" s="113"/>
    </row>
    <row r="126" spans="1:85" s="114" customFormat="1" ht="67.5" customHeight="1" x14ac:dyDescent="0.25">
      <c r="A126" s="106">
        <v>73</v>
      </c>
      <c r="B126" s="115" t="s">
        <v>73</v>
      </c>
      <c r="C126" s="46" t="s">
        <v>51</v>
      </c>
      <c r="D126" s="46" t="s">
        <v>18</v>
      </c>
      <c r="E126" s="46" t="s">
        <v>192</v>
      </c>
      <c r="F126" s="49">
        <f>SUM(J126:R126)</f>
        <v>14256.47</v>
      </c>
      <c r="G126" s="75" t="s">
        <v>108</v>
      </c>
      <c r="H126" s="75" t="s">
        <v>108</v>
      </c>
      <c r="I126" s="47" t="s">
        <v>60</v>
      </c>
      <c r="J126" s="47" t="s">
        <v>60</v>
      </c>
      <c r="K126" s="47" t="s">
        <v>60</v>
      </c>
      <c r="L126" s="47" t="s">
        <v>60</v>
      </c>
      <c r="M126" s="47">
        <v>0</v>
      </c>
      <c r="N126" s="47">
        <v>14256.47</v>
      </c>
      <c r="O126" s="47">
        <v>0</v>
      </c>
      <c r="P126" s="8">
        <v>0</v>
      </c>
      <c r="Q126" s="8">
        <v>0</v>
      </c>
      <c r="R126" s="8">
        <v>0</v>
      </c>
      <c r="S126" s="112"/>
      <c r="T126" s="109"/>
      <c r="U126" s="81"/>
      <c r="V126" s="81"/>
      <c r="W126" s="109"/>
      <c r="X126" s="109"/>
      <c r="Y126" s="109"/>
      <c r="Z126" s="113"/>
      <c r="AA126" s="113"/>
      <c r="AB126" s="113"/>
      <c r="AC126" s="113"/>
      <c r="AD126" s="113"/>
      <c r="AE126" s="113"/>
      <c r="AF126" s="113"/>
      <c r="AG126" s="113"/>
      <c r="AH126" s="113"/>
      <c r="AI126" s="113"/>
      <c r="AJ126" s="113"/>
      <c r="AK126" s="113"/>
      <c r="AL126" s="113"/>
      <c r="AM126" s="113"/>
      <c r="AN126" s="113"/>
      <c r="AO126" s="113"/>
      <c r="AP126" s="113"/>
      <c r="AQ126" s="113"/>
      <c r="AR126" s="113"/>
      <c r="AS126" s="113"/>
      <c r="AT126" s="113"/>
      <c r="AU126" s="113"/>
      <c r="AV126" s="113"/>
      <c r="AW126" s="113"/>
      <c r="AX126" s="113"/>
      <c r="AY126" s="113"/>
      <c r="AZ126" s="113"/>
      <c r="BA126" s="113"/>
      <c r="BB126" s="113"/>
      <c r="BC126" s="113"/>
      <c r="BD126" s="113"/>
      <c r="BE126" s="113"/>
      <c r="BF126" s="113"/>
      <c r="BG126" s="113"/>
      <c r="BH126" s="113"/>
      <c r="BI126" s="113"/>
      <c r="BJ126" s="113"/>
      <c r="BK126" s="113"/>
      <c r="BL126" s="113"/>
      <c r="BM126" s="113"/>
      <c r="BN126" s="113"/>
      <c r="BO126" s="113"/>
      <c r="BP126" s="113"/>
      <c r="BQ126" s="113"/>
      <c r="BR126" s="113"/>
      <c r="BS126" s="113"/>
      <c r="BT126" s="113"/>
      <c r="BU126" s="113"/>
      <c r="BV126" s="113"/>
      <c r="BW126" s="113"/>
      <c r="BX126" s="113"/>
      <c r="BY126" s="113"/>
      <c r="BZ126" s="113"/>
      <c r="CA126" s="113"/>
      <c r="CB126" s="113"/>
      <c r="CC126" s="113"/>
      <c r="CD126" s="113"/>
      <c r="CE126" s="113"/>
      <c r="CF126" s="113"/>
      <c r="CG126" s="113"/>
    </row>
    <row r="127" spans="1:85" s="83" customFormat="1" ht="15" customHeight="1" x14ac:dyDescent="0.25">
      <c r="A127" s="145" t="s">
        <v>66</v>
      </c>
      <c r="B127" s="146"/>
      <c r="C127" s="146"/>
      <c r="D127" s="146"/>
      <c r="E127" s="146"/>
      <c r="F127" s="146"/>
      <c r="G127" s="146"/>
      <c r="H127" s="146"/>
      <c r="I127" s="147"/>
      <c r="J127" s="50" t="s">
        <v>16</v>
      </c>
      <c r="K127" s="50" t="s">
        <v>16</v>
      </c>
      <c r="L127" s="50" t="s">
        <v>16</v>
      </c>
      <c r="M127" s="43">
        <f>SUM(M125:M125,M123,M113,M110,M105,M101,M96,M92,M87,M80,M77,M70,M65,M62,M59,M54,M41,M36,M27,M23,M20)</f>
        <v>102398.39999999999</v>
      </c>
      <c r="N127" s="43">
        <f>SUM(N125:N126,N123,N113,N110,N105,N101,N96,N92,N87,N80,N77,N70,N65,N62,N59,N54,N41,N36,N27,N23,N20)</f>
        <v>102456.5</v>
      </c>
      <c r="O127" s="43">
        <f>SUM(O125:O125,O123,O113,O110,O105,O101,O96,O92,O87,O80,O77,O70,O65,O62,O59,O54,O41,O36,O27,O23,O20)</f>
        <v>102585.4</v>
      </c>
      <c r="P127" s="43" t="s">
        <v>16</v>
      </c>
      <c r="Q127" s="43" t="s">
        <v>16</v>
      </c>
      <c r="R127" s="43" t="s">
        <v>16</v>
      </c>
      <c r="S127" s="50" t="s">
        <v>16</v>
      </c>
      <c r="T127" s="81"/>
      <c r="U127" s="81"/>
      <c r="V127" s="81"/>
      <c r="W127" s="81"/>
      <c r="X127" s="81"/>
      <c r="Y127" s="81"/>
      <c r="Z127" s="82"/>
      <c r="AA127" s="82"/>
      <c r="AB127" s="82"/>
      <c r="AC127" s="82"/>
      <c r="AD127" s="82"/>
      <c r="AE127" s="82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  <c r="AQ127" s="82"/>
      <c r="AR127" s="82"/>
      <c r="AS127" s="82"/>
      <c r="AT127" s="82"/>
      <c r="AU127" s="82"/>
      <c r="AV127" s="82"/>
      <c r="AW127" s="82"/>
      <c r="AX127" s="82"/>
      <c r="AY127" s="82"/>
      <c r="AZ127" s="82"/>
      <c r="BA127" s="82"/>
      <c r="BB127" s="82"/>
      <c r="BC127" s="82"/>
      <c r="BD127" s="82"/>
      <c r="BE127" s="82"/>
      <c r="BF127" s="82"/>
      <c r="BG127" s="82"/>
      <c r="BH127" s="82"/>
      <c r="BI127" s="82"/>
      <c r="BJ127" s="82"/>
      <c r="BK127" s="82"/>
      <c r="BL127" s="82"/>
      <c r="BM127" s="82"/>
      <c r="BN127" s="82"/>
      <c r="BO127" s="82"/>
      <c r="BP127" s="82"/>
      <c r="BQ127" s="82"/>
      <c r="BR127" s="82"/>
      <c r="BS127" s="82"/>
      <c r="BT127" s="82"/>
      <c r="BU127" s="82"/>
      <c r="BV127" s="82"/>
      <c r="BW127" s="82"/>
      <c r="BX127" s="82"/>
      <c r="BY127" s="82"/>
      <c r="BZ127" s="82"/>
      <c r="CA127" s="82"/>
      <c r="CB127" s="82"/>
      <c r="CC127" s="82"/>
      <c r="CD127" s="82"/>
      <c r="CE127" s="82"/>
      <c r="CF127" s="82"/>
      <c r="CG127" s="82"/>
    </row>
    <row r="128" spans="1:85" s="83" customFormat="1" ht="15" customHeight="1" x14ac:dyDescent="0.25">
      <c r="A128" s="145" t="s">
        <v>67</v>
      </c>
      <c r="B128" s="146"/>
      <c r="C128" s="146"/>
      <c r="D128" s="146"/>
      <c r="E128" s="146"/>
      <c r="F128" s="146"/>
      <c r="G128" s="146"/>
      <c r="H128" s="146"/>
      <c r="I128" s="147"/>
      <c r="J128" s="50" t="s">
        <v>16</v>
      </c>
      <c r="K128" s="50" t="s">
        <v>16</v>
      </c>
      <c r="L128" s="50" t="s">
        <v>16</v>
      </c>
      <c r="M128" s="44">
        <v>72528.100000000006</v>
      </c>
      <c r="N128" s="44">
        <v>100423.4</v>
      </c>
      <c r="O128" s="44">
        <v>100702.2</v>
      </c>
      <c r="P128" s="43" t="s">
        <v>16</v>
      </c>
      <c r="Q128" s="43" t="s">
        <v>16</v>
      </c>
      <c r="R128" s="43" t="s">
        <v>16</v>
      </c>
      <c r="S128" s="50" t="s">
        <v>16</v>
      </c>
      <c r="T128" s="81"/>
      <c r="U128" s="81"/>
      <c r="V128" s="81"/>
      <c r="W128" s="81"/>
      <c r="X128" s="81"/>
      <c r="Y128" s="81"/>
      <c r="Z128" s="82"/>
      <c r="AA128" s="82"/>
      <c r="AB128" s="82"/>
      <c r="AC128" s="82"/>
      <c r="AD128" s="82"/>
      <c r="AE128" s="82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  <c r="AQ128" s="82"/>
      <c r="AR128" s="82"/>
      <c r="AS128" s="82"/>
      <c r="AT128" s="82"/>
      <c r="AU128" s="82"/>
      <c r="AV128" s="82"/>
      <c r="AW128" s="82"/>
      <c r="AX128" s="82"/>
      <c r="AY128" s="82"/>
      <c r="AZ128" s="82"/>
      <c r="BA128" s="82"/>
      <c r="BB128" s="82"/>
      <c r="BC128" s="82"/>
      <c r="BD128" s="82"/>
      <c r="BE128" s="82"/>
      <c r="BF128" s="82"/>
      <c r="BG128" s="82"/>
      <c r="BH128" s="82"/>
      <c r="BI128" s="82"/>
      <c r="BJ128" s="82"/>
      <c r="BK128" s="82"/>
      <c r="BL128" s="82"/>
      <c r="BM128" s="82"/>
      <c r="BN128" s="82"/>
      <c r="BO128" s="82"/>
      <c r="BP128" s="82"/>
      <c r="BQ128" s="82"/>
      <c r="BR128" s="82"/>
      <c r="BS128" s="82"/>
      <c r="BT128" s="82"/>
      <c r="BU128" s="82"/>
      <c r="BV128" s="82"/>
      <c r="BW128" s="82"/>
      <c r="BX128" s="82"/>
      <c r="BY128" s="82"/>
      <c r="BZ128" s="82"/>
      <c r="CA128" s="82"/>
      <c r="CB128" s="82"/>
      <c r="CC128" s="82"/>
      <c r="CD128" s="82"/>
      <c r="CE128" s="82"/>
      <c r="CF128" s="82"/>
      <c r="CG128" s="82"/>
    </row>
    <row r="129" spans="1:85" s="83" customFormat="1" ht="15" customHeight="1" x14ac:dyDescent="0.25">
      <c r="A129" s="145" t="s">
        <v>13</v>
      </c>
      <c r="B129" s="146"/>
      <c r="C129" s="146"/>
      <c r="D129" s="146"/>
      <c r="E129" s="146"/>
      <c r="F129" s="146"/>
      <c r="G129" s="146"/>
      <c r="H129" s="146"/>
      <c r="I129" s="147"/>
      <c r="J129" s="50">
        <f>SUM(J125:J125,J123,J113,J110,J105,J101,J96,J92,J87,J80,J77,J70,J65,J62,J59,J54,J41,J36,J27,J23,J20)</f>
        <v>193887</v>
      </c>
      <c r="K129" s="50">
        <v>0</v>
      </c>
      <c r="L129" s="50">
        <v>0</v>
      </c>
      <c r="M129" s="43">
        <f>SUM(M125:M125,M123,M113,M110,M105,M101,M96,M92,M87,M80,M77,M70,M65,M62,M59,M54,M41,M36,M27,M23,M20)</f>
        <v>102398.39999999999</v>
      </c>
      <c r="N129" s="43">
        <f>SUM(N125:N126,N123,N113,N110,N105,N101,N96,N92,N87,N80,N77,N70,N65,N62,N59,N54,N41,N36,N27,N23,N20)</f>
        <v>102456.5</v>
      </c>
      <c r="O129" s="43">
        <f>SUM(O125:O125,O123,O113,O110,O105,O101,O96,O92,O87,O80,O77,O70,O65,O62,O59,O54,O41,O36,O27,O23,O20)</f>
        <v>102585.4</v>
      </c>
      <c r="P129" s="43">
        <f t="shared" ref="P129:R130" si="19">SUM(P20,P23,P27,P36,P41,P54,P59,P62,P65,P70,P77,P80,P87,P92,P96,P101,P105,P110,P113,P123)</f>
        <v>246125.52999999997</v>
      </c>
      <c r="Q129" s="43">
        <f t="shared" si="19"/>
        <v>189680.88</v>
      </c>
      <c r="R129" s="43">
        <f t="shared" si="19"/>
        <v>157519.61000000004</v>
      </c>
      <c r="S129" s="43">
        <f>SUM(S20,S23,S27,S36,S41,S54,S59,S62,S65,S70,S77,S80,S87,S92,S96,S101, S105,S110,S113,S123)</f>
        <v>331219.25</v>
      </c>
      <c r="T129" s="81"/>
      <c r="U129" s="81"/>
      <c r="V129" s="81"/>
      <c r="W129" s="81"/>
      <c r="X129" s="81"/>
      <c r="Y129" s="81"/>
      <c r="Z129" s="82"/>
      <c r="AA129" s="82"/>
      <c r="AB129" s="82"/>
      <c r="AC129" s="82"/>
      <c r="AD129" s="82"/>
      <c r="AE129" s="82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  <c r="AQ129" s="82"/>
      <c r="AR129" s="82"/>
      <c r="AS129" s="82"/>
      <c r="AT129" s="82"/>
      <c r="AU129" s="82"/>
      <c r="AV129" s="82"/>
      <c r="AW129" s="82"/>
      <c r="AX129" s="82"/>
      <c r="AY129" s="82"/>
      <c r="AZ129" s="82"/>
      <c r="BA129" s="82"/>
      <c r="BB129" s="82"/>
      <c r="BC129" s="82"/>
      <c r="BD129" s="82"/>
      <c r="BE129" s="82"/>
      <c r="BF129" s="82"/>
      <c r="BG129" s="82"/>
      <c r="BH129" s="82"/>
      <c r="BI129" s="82"/>
      <c r="BJ129" s="82"/>
      <c r="BK129" s="82"/>
      <c r="BL129" s="82"/>
      <c r="BM129" s="82"/>
      <c r="BN129" s="82"/>
      <c r="BO129" s="82"/>
      <c r="BP129" s="82"/>
      <c r="BQ129" s="82"/>
      <c r="BR129" s="82"/>
      <c r="BS129" s="82"/>
      <c r="BT129" s="82"/>
      <c r="BU129" s="82"/>
      <c r="BV129" s="82"/>
      <c r="BW129" s="82"/>
      <c r="BX129" s="82"/>
      <c r="BY129" s="82"/>
      <c r="BZ129" s="82"/>
      <c r="CA129" s="82"/>
      <c r="CB129" s="82"/>
      <c r="CC129" s="82"/>
      <c r="CD129" s="82"/>
      <c r="CE129" s="82"/>
      <c r="CF129" s="82"/>
      <c r="CG129" s="82"/>
    </row>
    <row r="130" spans="1:85" s="83" customFormat="1" ht="15" customHeight="1" x14ac:dyDescent="0.25">
      <c r="A130" s="145" t="s">
        <v>17</v>
      </c>
      <c r="B130" s="146"/>
      <c r="C130" s="146"/>
      <c r="D130" s="146"/>
      <c r="E130" s="146"/>
      <c r="F130" s="146"/>
      <c r="G130" s="146"/>
      <c r="H130" s="146"/>
      <c r="I130" s="147"/>
      <c r="J130" s="50">
        <f>SUM(J129)</f>
        <v>193887</v>
      </c>
      <c r="K130" s="50">
        <v>0</v>
      </c>
      <c r="L130" s="50">
        <v>0</v>
      </c>
      <c r="M130" s="44">
        <v>72528.100000000006</v>
      </c>
      <c r="N130" s="44">
        <v>100423.4</v>
      </c>
      <c r="O130" s="44">
        <v>100702.2</v>
      </c>
      <c r="P130" s="50">
        <f t="shared" si="19"/>
        <v>209324.79999999999</v>
      </c>
      <c r="Q130" s="50">
        <f t="shared" si="19"/>
        <v>183878.19999999998</v>
      </c>
      <c r="R130" s="50">
        <f t="shared" si="19"/>
        <v>151355.69999999998</v>
      </c>
      <c r="S130" s="50" t="s">
        <v>16</v>
      </c>
      <c r="T130" s="81"/>
      <c r="U130" s="81"/>
      <c r="V130" s="81"/>
      <c r="W130" s="81"/>
      <c r="X130" s="81"/>
      <c r="Y130" s="81"/>
      <c r="Z130" s="82"/>
      <c r="AA130" s="82"/>
      <c r="AB130" s="82"/>
      <c r="AC130" s="82"/>
      <c r="AD130" s="82"/>
      <c r="AE130" s="82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  <c r="AQ130" s="82"/>
      <c r="AR130" s="82"/>
      <c r="AS130" s="82"/>
      <c r="AT130" s="82"/>
      <c r="AU130" s="82"/>
      <c r="AV130" s="82"/>
      <c r="AW130" s="82"/>
      <c r="AX130" s="82"/>
      <c r="AY130" s="82"/>
      <c r="AZ130" s="82"/>
      <c r="BA130" s="82"/>
      <c r="BB130" s="82"/>
      <c r="BC130" s="82"/>
      <c r="BD130" s="82"/>
      <c r="BE130" s="82"/>
      <c r="BF130" s="82"/>
      <c r="BG130" s="82"/>
      <c r="BH130" s="82"/>
      <c r="BI130" s="82"/>
      <c r="BJ130" s="82"/>
      <c r="BK130" s="82"/>
      <c r="BL130" s="82"/>
      <c r="BM130" s="82"/>
      <c r="BN130" s="82"/>
      <c r="BO130" s="82"/>
      <c r="BP130" s="82"/>
      <c r="BQ130" s="82"/>
      <c r="BR130" s="82"/>
      <c r="BS130" s="82"/>
      <c r="BT130" s="82"/>
      <c r="BU130" s="82"/>
      <c r="BV130" s="82"/>
      <c r="BW130" s="82"/>
      <c r="BX130" s="82"/>
      <c r="BY130" s="82"/>
      <c r="BZ130" s="82"/>
      <c r="CA130" s="82"/>
      <c r="CB130" s="82"/>
      <c r="CC130" s="82"/>
      <c r="CD130" s="82"/>
      <c r="CE130" s="82"/>
      <c r="CF130" s="82"/>
      <c r="CG130" s="82"/>
    </row>
    <row r="131" spans="1:85" x14ac:dyDescent="0.25">
      <c r="A131" s="40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2"/>
      <c r="N131" s="41"/>
      <c r="O131" s="41"/>
      <c r="P131" s="42"/>
      <c r="Q131" s="41"/>
      <c r="R131" s="41"/>
      <c r="S131" s="41"/>
      <c r="T131" s="2"/>
      <c r="U131" s="2"/>
      <c r="V131" s="2"/>
      <c r="W131" s="2"/>
      <c r="X131" s="2"/>
      <c r="Y131" s="2"/>
    </row>
    <row r="132" spans="1:85" ht="20.25" customHeight="1" x14ac:dyDescent="0.25">
      <c r="A132" s="170" t="s">
        <v>191</v>
      </c>
      <c r="B132" s="171"/>
      <c r="C132" s="171"/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71"/>
      <c r="S132" s="171"/>
      <c r="T132" s="2"/>
      <c r="U132" s="2"/>
      <c r="V132" s="2"/>
      <c r="W132" s="2"/>
      <c r="X132" s="2"/>
      <c r="Y132" s="2"/>
    </row>
    <row r="133" spans="1:85" ht="18" customHeight="1" x14ac:dyDescent="0.25">
      <c r="A133" s="170" t="s">
        <v>14</v>
      </c>
      <c r="B133" s="171"/>
      <c r="C133" s="171"/>
      <c r="D133" s="171"/>
      <c r="E133" s="171"/>
      <c r="F133" s="171"/>
      <c r="G133" s="171"/>
      <c r="H133" s="171"/>
      <c r="I133" s="171"/>
      <c r="J133" s="171"/>
      <c r="K133" s="171"/>
      <c r="L133" s="171"/>
      <c r="M133" s="171"/>
      <c r="N133" s="171"/>
      <c r="O133" s="171"/>
      <c r="P133" s="171"/>
      <c r="Q133" s="171"/>
      <c r="R133" s="171"/>
      <c r="S133" s="171"/>
      <c r="T133" s="2"/>
      <c r="U133" s="2"/>
      <c r="V133" s="2"/>
      <c r="W133" s="2"/>
      <c r="X133" s="2"/>
      <c r="Y133" s="2"/>
    </row>
    <row r="134" spans="1:85" ht="51" customHeight="1" x14ac:dyDescent="0.25">
      <c r="A134" s="170" t="s">
        <v>15</v>
      </c>
      <c r="B134" s="171"/>
      <c r="C134" s="171"/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71"/>
      <c r="S134" s="171"/>
      <c r="T134" s="2"/>
      <c r="U134" s="2"/>
      <c r="V134" s="2"/>
      <c r="W134" s="2"/>
      <c r="X134" s="2"/>
      <c r="Y134" s="2"/>
    </row>
    <row r="135" spans="1:85" ht="15" customHeight="1" x14ac:dyDescent="0.25">
      <c r="A135" s="144" t="s">
        <v>214</v>
      </c>
      <c r="B135" s="144"/>
      <c r="C135" s="144"/>
      <c r="D135" s="144"/>
      <c r="E135" s="144"/>
      <c r="F135" s="144"/>
      <c r="G135" s="144"/>
      <c r="H135" s="144"/>
      <c r="I135" s="144"/>
      <c r="J135" s="41"/>
      <c r="K135" s="41"/>
      <c r="L135" s="41"/>
      <c r="M135" s="42"/>
      <c r="N135" s="41"/>
      <c r="O135" s="41"/>
      <c r="P135" s="42"/>
      <c r="Q135" s="41"/>
      <c r="R135" s="41"/>
      <c r="S135" s="41"/>
      <c r="T135" s="2"/>
      <c r="U135" s="2"/>
      <c r="V135" s="2"/>
      <c r="W135" s="2"/>
      <c r="X135" s="2"/>
      <c r="Y135" s="2"/>
    </row>
    <row r="136" spans="1:85" x14ac:dyDescent="0.25">
      <c r="A136" s="40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2"/>
      <c r="N136" s="41"/>
      <c r="O136" s="41"/>
      <c r="P136" s="42"/>
      <c r="Q136" s="41"/>
      <c r="R136" s="41"/>
      <c r="S136" s="41"/>
      <c r="T136" s="2"/>
      <c r="U136" s="2"/>
      <c r="V136" s="2"/>
      <c r="W136" s="2"/>
      <c r="X136" s="2"/>
      <c r="Y136" s="2"/>
    </row>
    <row r="137" spans="1:85" x14ac:dyDescent="0.25">
      <c r="A137" s="26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9"/>
      <c r="N137" s="27"/>
      <c r="O137" s="30"/>
      <c r="P137" s="29"/>
      <c r="Q137" s="27"/>
      <c r="R137" s="27"/>
      <c r="S137" s="27"/>
      <c r="T137" s="2"/>
      <c r="W137" s="2"/>
      <c r="X137" s="2"/>
      <c r="Y137" s="2"/>
    </row>
    <row r="138" spans="1:85" x14ac:dyDescent="0.25">
      <c r="A138" s="26"/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8"/>
      <c r="N138" s="27"/>
      <c r="O138" s="27"/>
      <c r="P138" s="29"/>
      <c r="Q138" s="27"/>
      <c r="R138" s="27"/>
      <c r="S138" s="27"/>
      <c r="T138" s="2"/>
      <c r="W138" s="2"/>
      <c r="X138" s="2"/>
      <c r="Y138" s="2"/>
    </row>
    <row r="139" spans="1:85" x14ac:dyDescent="0.25">
      <c r="A139" s="31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3"/>
      <c r="N139" s="32"/>
      <c r="O139" s="32"/>
      <c r="P139" s="33"/>
      <c r="Q139" s="32"/>
      <c r="R139" s="32"/>
      <c r="S139" s="32"/>
      <c r="T139" s="2"/>
      <c r="W139" s="2"/>
      <c r="X139" s="2"/>
      <c r="Y139" s="2"/>
    </row>
    <row r="140" spans="1:85" x14ac:dyDescent="0.25">
      <c r="A140" s="31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4"/>
      <c r="N140" s="32"/>
      <c r="O140" s="32"/>
      <c r="P140" s="33"/>
      <c r="Q140" s="32"/>
      <c r="R140" s="32"/>
      <c r="S140" s="32"/>
      <c r="T140" s="2"/>
      <c r="W140" s="2"/>
      <c r="X140" s="2"/>
      <c r="Y140" s="2"/>
    </row>
    <row r="141" spans="1:85" x14ac:dyDescent="0.25">
      <c r="A141" s="31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3"/>
      <c r="N141" s="32"/>
      <c r="O141" s="32"/>
      <c r="P141" s="33"/>
      <c r="Q141" s="32"/>
      <c r="R141" s="32"/>
      <c r="S141" s="32"/>
      <c r="T141" s="2"/>
      <c r="W141" s="2"/>
      <c r="X141" s="2"/>
      <c r="Y141" s="2"/>
    </row>
    <row r="142" spans="1:85" x14ac:dyDescent="0.25">
      <c r="A142" s="31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3"/>
      <c r="N142" s="32"/>
      <c r="O142" s="32"/>
      <c r="P142" s="33"/>
      <c r="Q142" s="32"/>
      <c r="R142" s="32"/>
      <c r="S142" s="32"/>
      <c r="T142" s="2"/>
      <c r="W142" s="2"/>
      <c r="X142" s="2"/>
      <c r="Y142" s="2"/>
    </row>
    <row r="143" spans="1:85" x14ac:dyDescent="0.25">
      <c r="A143" s="31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3"/>
      <c r="N143" s="32"/>
      <c r="O143" s="32"/>
      <c r="P143" s="33"/>
      <c r="Q143" s="32"/>
      <c r="R143" s="32"/>
      <c r="S143" s="32"/>
      <c r="T143" s="2"/>
      <c r="W143" s="2"/>
      <c r="X143" s="2"/>
      <c r="Y143" s="2"/>
    </row>
    <row r="144" spans="1:85" x14ac:dyDescent="0.25">
      <c r="A144" s="31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3"/>
      <c r="N144" s="32"/>
      <c r="O144" s="32"/>
      <c r="P144" s="33"/>
      <c r="Q144" s="32"/>
      <c r="R144" s="32"/>
      <c r="S144" s="32"/>
      <c r="T144" s="2"/>
      <c r="W144" s="2"/>
      <c r="X144" s="2"/>
      <c r="Y144" s="2"/>
    </row>
    <row r="145" spans="1:25" x14ac:dyDescent="0.25">
      <c r="A145" s="31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3"/>
      <c r="N145" s="32"/>
      <c r="O145" s="32"/>
      <c r="P145" s="33"/>
      <c r="Q145" s="32"/>
      <c r="R145" s="32"/>
      <c r="S145" s="32"/>
      <c r="T145" s="2"/>
      <c r="W145" s="2"/>
      <c r="X145" s="2"/>
      <c r="Y145" s="2"/>
    </row>
    <row r="146" spans="1:25" x14ac:dyDescent="0.25">
      <c r="A146" s="31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3"/>
      <c r="N146" s="32"/>
      <c r="O146" s="32"/>
      <c r="P146" s="33"/>
      <c r="Q146" s="32"/>
      <c r="R146" s="32"/>
      <c r="S146" s="32"/>
      <c r="T146" s="2"/>
      <c r="W146" s="2"/>
      <c r="X146" s="2"/>
      <c r="Y146" s="2"/>
    </row>
  </sheetData>
  <mergeCells count="72">
    <mergeCell ref="A132:S132"/>
    <mergeCell ref="A133:S133"/>
    <mergeCell ref="A134:S134"/>
    <mergeCell ref="A127:I127"/>
    <mergeCell ref="A128:I128"/>
    <mergeCell ref="A129:I129"/>
    <mergeCell ref="A130:I130"/>
    <mergeCell ref="I10:S10"/>
    <mergeCell ref="A10:A13"/>
    <mergeCell ref="H11:H13"/>
    <mergeCell ref="G11:G13"/>
    <mergeCell ref="F10:F13"/>
    <mergeCell ref="J11:L11"/>
    <mergeCell ref="M12:O12"/>
    <mergeCell ref="P12:R12"/>
    <mergeCell ref="M11:O11"/>
    <mergeCell ref="P11:R11"/>
    <mergeCell ref="A71:I71"/>
    <mergeCell ref="A55:I55"/>
    <mergeCell ref="A93:I93"/>
    <mergeCell ref="A124:I124"/>
    <mergeCell ref="A101:I101"/>
    <mergeCell ref="A102:I102"/>
    <mergeCell ref="A105:I105"/>
    <mergeCell ref="A106:I106"/>
    <mergeCell ref="A110:I110"/>
    <mergeCell ref="A111:I111"/>
    <mergeCell ref="A113:I113"/>
    <mergeCell ref="A114:I114"/>
    <mergeCell ref="A123:I123"/>
    <mergeCell ref="A87:I87"/>
    <mergeCell ref="A88:I88"/>
    <mergeCell ref="A92:I92"/>
    <mergeCell ref="A23:I23"/>
    <mergeCell ref="A24:I24"/>
    <mergeCell ref="A41:I41"/>
    <mergeCell ref="A36:I36"/>
    <mergeCell ref="A37:I37"/>
    <mergeCell ref="A27:I27"/>
    <mergeCell ref="A28:I28"/>
    <mergeCell ref="A20:I20"/>
    <mergeCell ref="A21:I21"/>
    <mergeCell ref="Q2:S2"/>
    <mergeCell ref="A8:S8"/>
    <mergeCell ref="A6:S6"/>
    <mergeCell ref="Q3:S3"/>
    <mergeCell ref="C10:C13"/>
    <mergeCell ref="B10:B13"/>
    <mergeCell ref="G10:H10"/>
    <mergeCell ref="E10:E13"/>
    <mergeCell ref="D10:D13"/>
    <mergeCell ref="S11:S13"/>
    <mergeCell ref="A5:S5"/>
    <mergeCell ref="A7:S7"/>
    <mergeCell ref="I11:I13"/>
    <mergeCell ref="J12:L12"/>
    <mergeCell ref="A135:I135"/>
    <mergeCell ref="A77:I77"/>
    <mergeCell ref="A42:I42"/>
    <mergeCell ref="A59:I59"/>
    <mergeCell ref="A60:I60"/>
    <mergeCell ref="A62:I62"/>
    <mergeCell ref="A63:I63"/>
    <mergeCell ref="A54:I54"/>
    <mergeCell ref="A78:I78"/>
    <mergeCell ref="A80:I80"/>
    <mergeCell ref="A81:I81"/>
    <mergeCell ref="A96:I96"/>
    <mergeCell ref="A97:I97"/>
    <mergeCell ref="A65:I65"/>
    <mergeCell ref="A66:I66"/>
    <mergeCell ref="A70:I70"/>
  </mergeCells>
  <pageMargins left="0.19685039370078741" right="0" top="0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2023-2025</vt:lpstr>
      <vt:lpstr>'2023-2025'!Print_Area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2024-12-24T03:34:28Z</dcterms:modified>
</cp:coreProperties>
</file>