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15"/>
  </bookViews>
  <sheets>
    <sheet name="2023-2025" sheetId="1" r:id="rId1"/>
  </sheets>
  <definedNames>
    <definedName name="_FilterDatabase" localSheetId="0" hidden="1">'2023-2025'!$A$10:$S$141</definedName>
    <definedName name="Print_Area" localSheetId="0">'2023-2025'!$A$1:$S$147</definedName>
  </definedNames>
  <calcPr calcId="162913"/>
</workbook>
</file>

<file path=xl/calcChain.xml><?xml version="1.0" encoding="utf-8"?>
<calcChain xmlns="http://schemas.openxmlformats.org/spreadsheetml/2006/main">
  <c r="R33" i="1" l="1"/>
  <c r="Q33" i="1"/>
  <c r="P33" i="1"/>
  <c r="S116" i="1" l="1"/>
  <c r="S140" i="1" s="1"/>
  <c r="F137" i="1" l="1"/>
  <c r="R141" i="1" l="1"/>
  <c r="Q141" i="1"/>
  <c r="P141" i="1"/>
  <c r="Q134" i="1" l="1"/>
  <c r="P134" i="1"/>
  <c r="R134" i="1"/>
  <c r="F17" i="1"/>
  <c r="F18" i="1"/>
  <c r="F19" i="1"/>
  <c r="F20" i="1"/>
  <c r="F14" i="1" l="1"/>
  <c r="F36" i="1"/>
  <c r="F45" i="1"/>
  <c r="F50" i="1"/>
  <c r="F49" i="1"/>
  <c r="F48" i="1"/>
  <c r="F55" i="1"/>
  <c r="F68" i="1"/>
  <c r="F67" i="1"/>
  <c r="F66" i="1"/>
  <c r="F85" i="1"/>
  <c r="F86" i="1"/>
  <c r="F87" i="1"/>
  <c r="F88" i="1"/>
  <c r="F105" i="1"/>
  <c r="F106" i="1"/>
  <c r="F109" i="1"/>
  <c r="F110" i="1"/>
  <c r="F111" i="1"/>
  <c r="F123" i="1" l="1"/>
  <c r="R121" i="1"/>
  <c r="Q121" i="1"/>
  <c r="P121" i="1"/>
  <c r="F115" i="1"/>
  <c r="F101" i="1"/>
  <c r="F100" i="1"/>
  <c r="R103" i="1"/>
  <c r="Q103" i="1"/>
  <c r="P103" i="1"/>
  <c r="F97" i="1"/>
  <c r="F96" i="1"/>
  <c r="F95" i="1"/>
  <c r="F94" i="1"/>
  <c r="O98" i="1"/>
  <c r="N98" i="1"/>
  <c r="L98" i="1"/>
  <c r="K98" i="1"/>
  <c r="J98" i="1"/>
  <c r="R98" i="1"/>
  <c r="Q98" i="1"/>
  <c r="P98" i="1"/>
  <c r="R92" i="1"/>
  <c r="Q92" i="1"/>
  <c r="P92" i="1"/>
  <c r="F79" i="1"/>
  <c r="F78" i="1"/>
  <c r="F77" i="1"/>
  <c r="R75" i="1"/>
  <c r="Q75" i="1"/>
  <c r="P75" i="1"/>
  <c r="F71" i="1" l="1"/>
  <c r="Q72" i="1"/>
  <c r="R72" i="1"/>
  <c r="P72" i="1"/>
  <c r="O72" i="1"/>
  <c r="N72" i="1"/>
  <c r="M72" i="1"/>
  <c r="L72" i="1"/>
  <c r="K72" i="1"/>
  <c r="J72" i="1"/>
  <c r="Q37" i="1"/>
  <c r="P37" i="1"/>
  <c r="R21" i="1"/>
  <c r="R69" i="1" l="1"/>
  <c r="Q69" i="1"/>
  <c r="P69" i="1"/>
  <c r="R64" i="1"/>
  <c r="Q64" i="1"/>
  <c r="P64" i="1"/>
  <c r="R46" i="1"/>
  <c r="Q46" i="1"/>
  <c r="P46" i="1"/>
  <c r="P51" i="1"/>
  <c r="Q51" i="1"/>
  <c r="R51" i="1"/>
  <c r="R107" i="1"/>
  <c r="Q107" i="1"/>
  <c r="P107" i="1"/>
  <c r="Q124" i="1"/>
  <c r="P124" i="1"/>
  <c r="O124" i="1"/>
  <c r="N124" i="1"/>
  <c r="M124" i="1"/>
  <c r="L124" i="1"/>
  <c r="J124" i="1"/>
  <c r="K124" i="1"/>
  <c r="Q89" i="1"/>
  <c r="R89" i="1"/>
  <c r="P89" i="1"/>
  <c r="R80" i="1"/>
  <c r="Q80" i="1"/>
  <c r="P80" i="1"/>
  <c r="R112" i="1" l="1"/>
  <c r="Q112" i="1"/>
  <c r="P112" i="1"/>
  <c r="F119" i="1" l="1"/>
  <c r="F120" i="1"/>
  <c r="F118" i="1"/>
  <c r="F74" i="1" l="1"/>
  <c r="F102" i="1"/>
  <c r="F91" i="1"/>
  <c r="Q21" i="1"/>
  <c r="P21" i="1"/>
  <c r="F136" i="1" l="1"/>
  <c r="J116" i="1" l="1"/>
  <c r="K116" i="1"/>
  <c r="M116" i="1"/>
  <c r="R116" i="1"/>
  <c r="Q116" i="1"/>
  <c r="P116" i="1"/>
  <c r="P140" i="1" s="1"/>
  <c r="J21" i="1" l="1"/>
  <c r="K21" i="1"/>
  <c r="L21" i="1"/>
  <c r="M21" i="1"/>
  <c r="N21" i="1"/>
  <c r="O21" i="1"/>
  <c r="O103" i="1" l="1"/>
  <c r="N103" i="1"/>
  <c r="M103" i="1"/>
  <c r="L103" i="1"/>
  <c r="K103" i="1"/>
  <c r="J103" i="1"/>
  <c r="J107" i="1"/>
  <c r="K107" i="1"/>
  <c r="L107" i="1"/>
  <c r="M107" i="1"/>
  <c r="N107" i="1"/>
  <c r="O107" i="1"/>
  <c r="J112" i="1"/>
  <c r="K112" i="1"/>
  <c r="L112" i="1"/>
  <c r="M112" i="1"/>
  <c r="N112" i="1"/>
  <c r="O112" i="1"/>
  <c r="O64" i="1" l="1"/>
  <c r="N64" i="1"/>
  <c r="M64" i="1"/>
  <c r="L64" i="1"/>
  <c r="K64" i="1"/>
  <c r="J64" i="1"/>
  <c r="O46" i="1" l="1"/>
  <c r="N46" i="1"/>
  <c r="M46" i="1"/>
  <c r="L46" i="1"/>
  <c r="K46" i="1"/>
  <c r="J46" i="1"/>
  <c r="O134" i="1" l="1"/>
  <c r="N134" i="1"/>
  <c r="L134" i="1"/>
  <c r="K134" i="1"/>
  <c r="J134" i="1"/>
  <c r="R124" i="1"/>
  <c r="O121" i="1"/>
  <c r="N121" i="1"/>
  <c r="M121" i="1"/>
  <c r="L121" i="1"/>
  <c r="K121" i="1"/>
  <c r="J121" i="1"/>
  <c r="O89" i="1"/>
  <c r="N89" i="1"/>
  <c r="M89" i="1"/>
  <c r="L89" i="1"/>
  <c r="K89" i="1"/>
  <c r="J89" i="1"/>
  <c r="O80" i="1"/>
  <c r="N80" i="1"/>
  <c r="M80" i="1"/>
  <c r="L80" i="1"/>
  <c r="K80" i="1"/>
  <c r="J80" i="1"/>
  <c r="O75" i="1"/>
  <c r="N75" i="1"/>
  <c r="M75" i="1"/>
  <c r="L75" i="1"/>
  <c r="K75" i="1"/>
  <c r="J75" i="1"/>
  <c r="O69" i="1"/>
  <c r="N69" i="1"/>
  <c r="M69" i="1"/>
  <c r="L69" i="1"/>
  <c r="K69" i="1"/>
  <c r="J69" i="1"/>
  <c r="Q140" i="1"/>
  <c r="O51" i="1"/>
  <c r="N51" i="1"/>
  <c r="M51" i="1"/>
  <c r="L51" i="1"/>
  <c r="K51" i="1"/>
  <c r="J51" i="1"/>
  <c r="J33" i="1"/>
  <c r="K33" i="1"/>
  <c r="L33" i="1"/>
  <c r="M33" i="1"/>
  <c r="N33" i="1"/>
  <c r="O33" i="1"/>
  <c r="R37" i="1" l="1"/>
  <c r="R140" i="1" s="1"/>
  <c r="O37" i="1"/>
  <c r="O138" i="1" s="1"/>
  <c r="N37" i="1"/>
  <c r="N138" i="1" s="1"/>
  <c r="M37" i="1"/>
  <c r="M138" i="1" s="1"/>
  <c r="L37" i="1"/>
  <c r="K37" i="1"/>
  <c r="J37" i="1"/>
  <c r="J140" i="1" s="1"/>
  <c r="J141" i="1" s="1"/>
  <c r="N140" i="1" l="1"/>
  <c r="M140" i="1"/>
  <c r="O140" i="1"/>
</calcChain>
</file>

<file path=xl/sharedStrings.xml><?xml version="1.0" encoding="utf-8"?>
<sst xmlns="http://schemas.openxmlformats.org/spreadsheetml/2006/main" count="642" uniqueCount="226">
  <si>
    <t>№ п/п</t>
  </si>
  <si>
    <t>Код мероприятия</t>
  </si>
  <si>
    <t>Наименование мероприятия</t>
  </si>
  <si>
    <t>Муниципальное образование, на территории которого реализуется мероприятие</t>
  </si>
  <si>
    <t xml:space="preserve">Описание мероприятия </t>
  </si>
  <si>
    <t>Сроки реализации мероприятия</t>
  </si>
  <si>
    <t>дата начала</t>
  </si>
  <si>
    <t>дата завершения</t>
  </si>
  <si>
    <t>Межбюджетные трансферты из федерального бюджета**</t>
  </si>
  <si>
    <t>План расходов</t>
  </si>
  <si>
    <t>Бюджет субъекта Российской Федерации</t>
  </si>
  <si>
    <t>Бюджет муниципального образования</t>
  </si>
  <si>
    <t xml:space="preserve">Необходимый объем финансового обеспечения 
за пределами планового периода
</t>
  </si>
  <si>
    <t>План расходов (всего)</t>
  </si>
  <si>
    <t>** указывается объем межбюджетных трансфертов из федерального бюджета, предусмотренных федеральным законом о федеральном бюджете (проектом федерального закона о федеральном бюджете)</t>
  </si>
  <si>
    <t>*** указывается сумма прогнозируемых поступлений в соответствующий бюджет от платы за негативное воздействие на окружающую среду, штрафов, установленных Кодексом Российской Федерации об административных правонарушениях за административные правонарушения в области охраны окружающей среды и природопользования, а также суммы административных штрафов, установленных законами субъектов Российской Федерации за административные правонарушения в области охраны окружающей среды и природопользования, платежей по искам о возмещении вреда, причиненного окружающей среде, в том числе водным объектам, вследствие нарушений обязательных требований, платежей, уплачиваемых при добровольном возмещении вреда, причиненного окружающей среде, в том числе водным объектам, вследствие нарушений обязательных требований</t>
  </si>
  <si>
    <t>х</t>
  </si>
  <si>
    <t>Прогноз доходов (всего)</t>
  </si>
  <si>
    <t>Томская область</t>
  </si>
  <si>
    <t>План расходов муниципального образования «Бакчарский район»  (всего)</t>
  </si>
  <si>
    <t>Озеленение</t>
  </si>
  <si>
    <t>Прогноз доходов муниципального образования «Бакчарский район»  (всего)</t>
  </si>
  <si>
    <t>План расходов муниципального образования «Александровский район»  (всего)</t>
  </si>
  <si>
    <t>Прогноз доходов муниципального образования «Александровский район»  (всего)</t>
  </si>
  <si>
    <t>План расходов муниципального образования «Зырянский район»   (всего)</t>
  </si>
  <si>
    <t>Прогноз доходов муниципального образования «Зырянский район»  (всего)</t>
  </si>
  <si>
    <t>План расходов муниципального образования «Кожевниковский район»   (всего)</t>
  </si>
  <si>
    <t>Прогноз доходов муниципального образования «Кожевниковский район»   (всего)</t>
  </si>
  <si>
    <t>План расходов муниципального образования «Колпашевский район»   (всего)</t>
  </si>
  <si>
    <t>Прогноз доходов муниципального образования «Колпашевский район»   (всего)</t>
  </si>
  <si>
    <t>План расходов муниципального образования «Кривошеинский район»   (всего)</t>
  </si>
  <si>
    <t>Прогноз доходов муниципального образования «Кривошеинский район»   (всего)</t>
  </si>
  <si>
    <t>План расходов муниципального образования «Молчановский район»  (всего)</t>
  </si>
  <si>
    <t>Прогноз доходов муниципального образования «Молчановский район»   (всего)</t>
  </si>
  <si>
    <t>План расходов муниципального образования «Парабельский район»  (всего)</t>
  </si>
  <si>
    <t>Прогноз доходов муниципального образования «Парабельский район»  (всего)</t>
  </si>
  <si>
    <t>План расходов муниципального образования «Первомайский район» (всего)</t>
  </si>
  <si>
    <t>Прогноз доходов муниципального образования «Первомайский район» (всего)</t>
  </si>
  <si>
    <t>План расходов муниципального образования «Чаинский район»  (всего)</t>
  </si>
  <si>
    <t>Прогноз доходов муниципального образования «Чаинский район»  (всего)</t>
  </si>
  <si>
    <t>План расходов муниципального образования «Шегарский район» (всего)</t>
  </si>
  <si>
    <t>Прогноз доходов муниципального образования «Шегарский район»  (всего)</t>
  </si>
  <si>
    <t>План расходов муниципального образования «Город Томск» (всего)</t>
  </si>
  <si>
    <t>Прогноз доходов муниципального образования «Город Томск» (всего)</t>
  </si>
  <si>
    <t>Прогноз доходов муниципального образования «Город округ Стрежевой» (всего)</t>
  </si>
  <si>
    <t>План расходов муниципального образования «Город Кедровый»  (всего)</t>
  </si>
  <si>
    <t>Прогноз доходов муниципального образования «Город Кедровый»  (всего)</t>
  </si>
  <si>
    <t>План расходов муниципального образования «Городской округ закрытое административно-территориальное образование Северск Томской области»  (всего)</t>
  </si>
  <si>
    <t>Прогноз доходов муниципального образования «Городской округ закрытое административно-территориальное образование Северск Томской области»  (всего)</t>
  </si>
  <si>
    <t>План расходов муниципального образования «Асиновский район»  (всего)</t>
  </si>
  <si>
    <t>Прогноз доходов муниципального образования «Асиновский район»  (всего)</t>
  </si>
  <si>
    <t>Ликвидация мест несанкционированного размещения отходов</t>
  </si>
  <si>
    <t>План расходов муниципального образования «Верхнекетский район»  (всего)</t>
  </si>
  <si>
    <t>Прогноз доходов муниципального образования «Верхнекетский район»  (всего)</t>
  </si>
  <si>
    <t>6.03</t>
  </si>
  <si>
    <t>Ликвидация выявленных несанкционированных свалок</t>
  </si>
  <si>
    <t>Прогноз доходов муниципального образования  «Каргасокский район»   (всего)</t>
  </si>
  <si>
    <t>Томская область, Каргасокский район</t>
  </si>
  <si>
    <t>Томская область, Александровский район</t>
  </si>
  <si>
    <t>Ликвидация мест несанкционированного размещения отходов на территории Томской области, Александровского района</t>
  </si>
  <si>
    <t>0,00</t>
  </si>
  <si>
    <t>План расходов муниципального образования «Тегульдетский район»  (всего)</t>
  </si>
  <si>
    <t>Прогноз доходов муниципального образования «Тегульдетский район»  (всего)</t>
  </si>
  <si>
    <t>План расходов муниципального образования «Томский район»  (всего)</t>
  </si>
  <si>
    <t>Прогноз доходов муниципального образования «Томский район»  (всего)</t>
  </si>
  <si>
    <t>Разработка проектно-сметной документации в целях реализации мероприятий, напрвленных на ликвидацию мест несанкционированного размещения отходов</t>
  </si>
  <si>
    <t>План расходов Томской области (всего)</t>
  </si>
  <si>
    <t>Прогноз доходов Томской области (всего)***</t>
  </si>
  <si>
    <t>Проведение мероприятий в области охраны среды на особо охраняемых природных территориях регионального и местного значения</t>
  </si>
  <si>
    <t>мероприятий, указанных в пункте 1 статьи 16.6, пункте 1 статьи 75.1 и пункте 1 статьи 78.2 Федерального закона
"Об охране окружающей среды", субъекта Российской Федерации</t>
  </si>
  <si>
    <t>Приложение № 1</t>
  </si>
  <si>
    <t>к Правилам разработки и согласования плана мероприятий, указанных 
в пункте 1 статьи 16.6, пункте 1 статьи 75.1 и пункте 1 статьи 78.2 Федерального 
закона "Об охране окружающей среды", субъекта Российской Федерации</t>
  </si>
  <si>
    <t>Томская область, Верхнекетский район, р.п. Белый Яр</t>
  </si>
  <si>
    <t>Томская область, Чаинский район, Коломинское сельское поселение</t>
  </si>
  <si>
    <t>10.02</t>
  </si>
  <si>
    <t>8.02</t>
  </si>
  <si>
    <t>6.02</t>
  </si>
  <si>
    <t>10.01</t>
  </si>
  <si>
    <t>Прогноз расходов муниципального образования  «Каргасокский район»   (всего)</t>
  </si>
  <si>
    <t xml:space="preserve">Установка аншлагов (информационных щитов) на границах особо охраняемых природных территорий, информирующих о видах деятельности, запрещенных на таких территориях
</t>
  </si>
  <si>
    <t>Городской округ ЗАТО Северск, пос. Самусь</t>
  </si>
  <si>
    <t>Ремонт и восстановление информационных аншлагов на особо охраняемой природной территории (далее - ООПТ) местного значения "Озерный комплекс пос. Самусь ЗАТО Северск"</t>
  </si>
  <si>
    <t>Проведение гидрологических исследований водной экосистемы ООПТ местного значения "Озерный комплекс пос. Самусь ЗАТО Северск"</t>
  </si>
  <si>
    <t>Санитарная уборка зон отдыха (пляжей) в летний период года на ООПТ местного значения "Озерный комплекс пос. Самусь ЗАТО Северск"</t>
  </si>
  <si>
    <t>Городской округ ЗАТО Северск, г. Северск</t>
  </si>
  <si>
    <t>Посадка саженцев деревьев и кустарников, в том числе в рамках акции "Посадки свое дерево"</t>
  </si>
  <si>
    <t>Ликвидация мест несанкционированного хранения отходов в  г. Северске</t>
  </si>
  <si>
    <t>Ликвидация мест несанкционированного хранения отходов на ООПТ местного значения "Озерный комплекс пос. Самусь ЗАТО Северск"</t>
  </si>
  <si>
    <t>Городской округ ЗАТО Северск, пос. Самусь, пос. Орловка, дер. Кижирово, дер. Семиозерки</t>
  </si>
  <si>
    <t>Ликвидация мест несанкционированного хранения отходов на внегородских территориях ЗАТО Северск</t>
  </si>
  <si>
    <t>3.02</t>
  </si>
  <si>
    <t xml:space="preserve">Организация и проведение акций по посадке леса
</t>
  </si>
  <si>
    <t>Посадка деревьев</t>
  </si>
  <si>
    <t>Санитарная вырубка, обрезка, вырубка аварийных деревьев, посадка саженцев в микрорайонах города</t>
  </si>
  <si>
    <t>4.02</t>
  </si>
  <si>
    <t>Мониторинг состояния и загрязнения окружающей среды на территориях объектов размещения отходов</t>
  </si>
  <si>
    <t>Контроль атмосферного воздуха, почв</t>
  </si>
  <si>
    <t>Прогноз расходов муниципального образования «Город округ Стрежевой» (всего)</t>
  </si>
  <si>
    <t>Разработка проектно-сметной документации в целях реализации мероприятий, направленных на рекультивацию объектов размещения отходов, в том числе твердых коммунальных отходов</t>
  </si>
  <si>
    <t>4.04</t>
  </si>
  <si>
    <t>4.01</t>
  </si>
  <si>
    <t>Томская область, Томский район</t>
  </si>
  <si>
    <t>Ликвидация мест несанкционированного размещения отходов на территории Томской области, Томского района</t>
  </si>
  <si>
    <t>8.01</t>
  </si>
  <si>
    <t>Разработка проектно-сметной документации в целях реализации мероприятий, направленных на снижение загрязнения атмосферного воздуха</t>
  </si>
  <si>
    <t>Работы по рекультивации полигона ТБО в окр. Новомихайловки</t>
  </si>
  <si>
    <t>1.03</t>
  </si>
  <si>
    <t xml:space="preserve">Проведение работ по ликвидации накопленного вреда окружающей среде
</t>
  </si>
  <si>
    <t>Мероприятия по разработке проектно-сметной документации в целях реализации мероприятий, направленных на ликвидацию мест несанкционированного размещения отходов</t>
  </si>
  <si>
    <t>2025</t>
  </si>
  <si>
    <t>Разработка проектно-сметной документации в целях реализации мероприятий, направленных на ликвидацию мест несанкционированного размещения отходов</t>
  </si>
  <si>
    <t xml:space="preserve">План </t>
  </si>
  <si>
    <t>Стоимость мероприятия, тыс. рублей</t>
  </si>
  <si>
    <t>Объем произведенных расходов, тыс. рублей*</t>
  </si>
  <si>
    <t>текущий год</t>
  </si>
  <si>
    <t>1 год планового периода</t>
  </si>
  <si>
    <t>2 год планового периода</t>
  </si>
  <si>
    <t>Объем финансирования, тыс. рублей</t>
  </si>
  <si>
    <t>Место несанкционированного размещения отходов  площадью 0,08 га, объемом  383,9 куб.м, ул. Новая, 24</t>
  </si>
  <si>
    <t>Томская область, Асиновский район, д. Мало-Жирово</t>
  </si>
  <si>
    <t>Место несанкционированного размещения отходов  площадью 0,5 га, объемом  300 куб.м, ул. Центральная, 11/1</t>
  </si>
  <si>
    <t>Томская область, Асиновский район, д. Латат</t>
  </si>
  <si>
    <t>Место несанкционированного размещения отходов  площадью 0,40206га, объемом  100 куб.м, ул. Дорожная, 13/1</t>
  </si>
  <si>
    <t>Томская область, Асиновский район, д. Больше-Жирово</t>
  </si>
  <si>
    <t>Место несанкционированного размещения отходов  площадью 0,40615 га, объемом  100 куб.м, ул. Луговая, 16/1</t>
  </si>
  <si>
    <t>Томская область, Асиновский район, с. Филимоновка</t>
  </si>
  <si>
    <t>Томская область, Бакчарский район, с. Бакчар</t>
  </si>
  <si>
    <t>Томская область, Колпашевский район, Новоселовское сельское поселение</t>
  </si>
  <si>
    <t>Томская область, Кривошеинский район</t>
  </si>
  <si>
    <t>Томская область, Молчановский район</t>
  </si>
  <si>
    <t>Томская область, Парабельский район</t>
  </si>
  <si>
    <t>Томская область, Первомайский район, Первомайское сельское поселение</t>
  </si>
  <si>
    <t>Томская область, Шегарский район, с. Мельниково</t>
  </si>
  <si>
    <t>Благоустройстрово парка Победы , посадка кустарников саженцев: клён Гиннала, липа мелколистная, рябина обыкновенная, ива шаровидная, ива блестящая</t>
  </si>
  <si>
    <t>Томская область, Шегарский район, с. Нащеково</t>
  </si>
  <si>
    <t>Ликвидация несанкционированных свалок площадью 0,8 га</t>
  </si>
  <si>
    <t>Томская область, Шегарский район, с. Гынгазово</t>
  </si>
  <si>
    <t>Томская область, г. Томск</t>
  </si>
  <si>
    <t>Томская область, городской округ Стрежевой</t>
  </si>
  <si>
    <t xml:space="preserve">Томская область, 
г. Кедровый 
</t>
  </si>
  <si>
    <t>Предпроектное обследование и разработка проекта рекультивации несанкционированной свалки расположенной на 3 км. Автодороги Александровское-35 км.</t>
  </si>
  <si>
    <t>2024</t>
  </si>
  <si>
    <t>на 2024-2026 годы</t>
  </si>
  <si>
    <t>Разработка проектно-сметной документации в целях реализации мероприятий, направленных на ликвидацию мест несанкционированного размещения отходов на территории Молчановского района,                                                    с. Молчаново, ул. Степная,  5/3                                   N 56.5839 E 83.7597</t>
  </si>
  <si>
    <t>Разработка проектно-сметной документации в целях реализации мероприятий, направленных на ликвидацию мест несанкционированного размещения отходов на территории Молчановского района, памятник природы "Суйгинский лесопарк"                                        N 57.87524  E 84.39389</t>
  </si>
  <si>
    <t>Разработка проектно-сметной документации в целях реализации мероприятий, направленных на ликвидацию мест несанкционированного размещения отходов на территории Молчановского района, памятник природы "Суйгинский лесопарк"                                      N 57.87519  E 84.39410</t>
  </si>
  <si>
    <t>Благоустройстрово сквера "Выпускников", посадка кустарников, саженцев.</t>
  </si>
  <si>
    <t xml:space="preserve">Организация благоустройства территории сквера "Юбилейный", расположенного по адресу с. Тегульдет, ул. Пушкина 2б </t>
  </si>
  <si>
    <t>Санитарная вырубка, обрезка, вырубка аварийных деревьев, посадка саженцев в сельском поселении</t>
  </si>
  <si>
    <t>Ликвидация мест несанкционированного размещения отходов на территории Томской области, Тегульдетского района в окрестностях п. Белый Яр (70:13:0100002:593); с. Тегульдет, (70:13:0100016:125); п. Берегаево (70:13:0100015:196); п. Черный Яр (70:13:0100016:612)</t>
  </si>
  <si>
    <t>Томская область, Тегульдетский район, с.Тегульдет</t>
  </si>
  <si>
    <t>Томская область, Тегульдетский район</t>
  </si>
  <si>
    <t>Ликвидация мест несанкционированного размещения отходов на территории Парабельского района по заявкам сельских поселений</t>
  </si>
  <si>
    <t>Санитарная вырубка, обрезка аварийных деревьев в сельских поселениях Парабельского района по заявкам Администраций сельских поселений</t>
  </si>
  <si>
    <t>Благоустройство общественных мест (Парк семейного отдыха, Лыжная база и т.д.). Посадка зеленых насаждений и содержание клумб</t>
  </si>
  <si>
    <t xml:space="preserve">Ликвидация выявленных несанкционированных свалок
</t>
  </si>
  <si>
    <t>Ликвидация мест несанкционированного размещения отходов в с. Коломинские Гривы</t>
  </si>
  <si>
    <t>Ликвидация мест несанкционированного размещения отходов в окрестностях с. Леботёр Чаинского района по предостережению Россельхознадзора</t>
  </si>
  <si>
    <t>Томская область, Зырянский район</t>
  </si>
  <si>
    <t>Сокращение площади несанкционированного размещения отходов в районе  с. Дубровка</t>
  </si>
  <si>
    <t>Сокращение площади несанкционированного размещения отходов в районе  с. Михайловка</t>
  </si>
  <si>
    <t>Сокращение площади несанкционированного размещения отходов в районе  с.Зырянское</t>
  </si>
  <si>
    <t>2026</t>
  </si>
  <si>
    <t>Ликвидация мест несанкционированного размещения отходов на территории с. Бакчар (57.036980, 82.081783)</t>
  </si>
  <si>
    <t>Осуществление мониторинга состояния и загрязнения окружающей среды на объекте размещения отходов производства и потребления до снятия с государственного учета объектов, оказывающих негативное воздействие на окружающую средубъекта размещения отходов производства и потребления после полного выполнения работ по ликвидации и (или) рекультивации, исключающих негативное воздействие на окружающую среду</t>
  </si>
  <si>
    <t>Осуществление мониторинга на полигоне ТБО</t>
  </si>
  <si>
    <t>Выполнение работ по производству инженерных изысканий и разработке проекта рекультивации площадки полигона твердых бытовых отходов с.Александровское Александровского района Томской области</t>
  </si>
  <si>
    <t>Проектирование блочно-модульной котельной мкр. Казахстан (снижение мощности с 7,44 МВт до 5 МВт и, как следствие, снижение выбросов загрязняющих веществ в атмосферный воздух)</t>
  </si>
  <si>
    <t>Санитарная вырубка, обрезка аварийных деревьев в сельских поселениях Александровского района по заявкам Администраций сельских поселений</t>
  </si>
  <si>
    <t xml:space="preserve">Мероприятия по текущему содержанию объектов озеленения сельских поселений Александровского района </t>
  </si>
  <si>
    <t>Томская область, Асиновский район,д. Феоктистовка</t>
  </si>
  <si>
    <t>Место несанкционированного размещения отходов  площадью 0,05га, объемом  150 куб.м, вблизи земельного участка ул. Промышленная, 1</t>
  </si>
  <si>
    <t>Томская область, Асиновский район, с. Цветковка</t>
  </si>
  <si>
    <t>Место несанкционированного размещения отходов  площадью 0,5 га, объемом  40 куб.м,  ул. Советская, 2/1</t>
  </si>
  <si>
    <t>Томская область, г. Асино</t>
  </si>
  <si>
    <t>Создание и содержание объектов озеленения</t>
  </si>
  <si>
    <t>Томская область, Асиновский район, с. Новиковка</t>
  </si>
  <si>
    <t>Томская область, Асиновский район, с. Б-Дорохово</t>
  </si>
  <si>
    <t>Ликвидация места несанкционированного размещения отходов на территории Томской области, Верхнекетского района в р.п. Белый Яр, площадь территории 2,3 Га, объем 150 куб.м.</t>
  </si>
  <si>
    <t>Томская область, Верхнекетский район, п. Сайга</t>
  </si>
  <si>
    <t>Ликвидация места несанкционированного размещения отходов на территории Томской области, Верхнекетского района в п. Сайга, площадь территории 0,9 Га, объем 90 куб.м.</t>
  </si>
  <si>
    <t>Томская область, Верхнекетский район, п. Клюквинка</t>
  </si>
  <si>
    <t>Ликвидация места несанкционированного размещения отходов на территории Томской области, Верхнекетского района в п. Клюквинка, площадь территории 0,5 Га, объем 100 куб.м.</t>
  </si>
  <si>
    <t>Ликвидация места несанкционированного размещения отходов на территории Томской области, Верхнекетского района в п. Клюквинка, площадь территории 0,6 Га, объем 100 куб.м.</t>
  </si>
  <si>
    <t>Томская область, Верхнекетский район, п. Катайга</t>
  </si>
  <si>
    <t>Ликвидация места несанкционированного размещения отходов на территории Томской области, Верхнекетского района в п. Катайга, площадь территории 0,2 Га, объем 50 куб.м.</t>
  </si>
  <si>
    <t>Томская область, Верхнекетский район, п. Степановка</t>
  </si>
  <si>
    <t>Ликвидация места несанкционированного размещения отходов на территории Томской области, Верхнекетского района в п. Степановка, площадь территории 2 Га, объем 500 куб.м.</t>
  </si>
  <si>
    <t>1.01</t>
  </si>
  <si>
    <t xml:space="preserve">Выявление и оценка объектов накопленного вреда окружающей среде, в том числе проведение инженерных изысканий на таких объектах
</t>
  </si>
  <si>
    <t xml:space="preserve"> Выявление объектов накопленного вреда окружающей среде, в том числе проведение инженерных изысканий в сельских поселениях Каргасокского района по заявкам Администраций сельских поселений</t>
  </si>
  <si>
    <t>1.02</t>
  </si>
  <si>
    <t xml:space="preserve">Разработка проектно-сметной документации по ликвидации накопленного вреда окружающей среде
</t>
  </si>
  <si>
    <t xml:space="preserve">Разработка проектно-сметной документации по ликвидации накопленного вреда окружающей среде на выявленных объектах в сельских поселениях Каргасокского района по заявкам Администраций сельских поселений
</t>
  </si>
  <si>
    <t xml:space="preserve">Проведение работ по ликвидации накопленного вреда окружающей среде
</t>
  </si>
  <si>
    <t xml:space="preserve">Проведение работ по ликвидации накопленного вреда окружающей среде на выявленных объектах в сельских поселениях Каргасокского района по заявкам Администраций сельских поселений
</t>
  </si>
  <si>
    <t>1.04</t>
  </si>
  <si>
    <t xml:space="preserve">Осуществление контроля и приемки проведенных работ по ликвидации объектов накопленного вреда окружающей среде
</t>
  </si>
  <si>
    <t>Осуществление контроля и приемки проведенных работ по ликвидации объектов накопленного вреда окружающей среде на выявленных объектах в сельских поселениях Каргасокского района по заявкам Администраций сельских поселений</t>
  </si>
  <si>
    <t>Проектирование блочно-модульной котельной "Южная" с.Каргасок, пер. Южный, 51 (снижение мощности с 14 МВт до 10 МВт и, как следствие, снижение выбросов загрязняющих веществ в атмосферный воздух)</t>
  </si>
  <si>
    <t>Разработка ПСД «Реконструкция котельных «Центральная» и "Восточная" в с. Каргасок Каргасокского района Томской области»</t>
  </si>
  <si>
    <t>Разработка проектно-сметной документации на объект: «Строительство автономного источника теплоснабжения на природном газе для МБОУ «Каргасокский д/сад №1» в с. Каргасок Каргасокского района Томской области»</t>
  </si>
  <si>
    <t>Санитарная вырубка, обрезка аварийных деревьев в сельских поселениях Каргасокского района по заявкам Администраций сельских поселений</t>
  </si>
  <si>
    <t>Благоустройство общественных мест (Парк Победы, Сквер у Ленина, Площадь возле автовокзала, Сквер на набережной р. Обь  по ул. Пушкина в с. Каргасок и т.д.). Посадка зеленых насаждений, содержание клумб и травяного покрова</t>
  </si>
  <si>
    <t xml:space="preserve">Разработка проектно-сметной документации в целях реализации мероприятий, направленных на ликвидацию мест несанкционированного размещения отходов
</t>
  </si>
  <si>
    <t>Разработка проектно-сметной документации на ликвидацию мест несанкционированного размещения отходов в сельских поселениях Каргасокского района по заявкам Администраций сельских поселений</t>
  </si>
  <si>
    <t>Ликвидация выявленных мест несанкционированного размещения отходов в сельских поселениях Каргасокского района по заявкам Администраций сельских поселений</t>
  </si>
  <si>
    <t xml:space="preserve">УТВЕРЖДАЮ
Начальник Департамента природных ресурсов и охраны окружающей среды Томской области ___________________________________
(уполномоченное лицо
уполномоченного органа государственной
власти субъекта Российской Федерации)
_____________   А.С. Зайцев
(подпись, инициалы и фамилия)
«___» ______________________ 20___ г.
М.П.
</t>
  </si>
  <si>
    <t>Томская область, Кожевниковский район, с. Сафроновка</t>
  </si>
  <si>
    <t>Ликвидация мест несанкционированного складирования отходов в окрестностях д.Сафроновка Кожевниковского района Томской области. (70:07:0100038:824)</t>
  </si>
  <si>
    <t>Томская область, Кожевниковский район, с. Десятово</t>
  </si>
  <si>
    <t>Ликвидация мест несанкционированного складирования отходов в окрестностях д. Десятово Кожевниковского района Томской области (70:07:0100038:823)</t>
  </si>
  <si>
    <t>Томская область, Кожевниковский район, с. Астраханцево</t>
  </si>
  <si>
    <t>Ликвидация мест несанкционированного складирования отходов в окрестностях д. Астраханцево, Кожевниковского района Томской области (70:07:0100040:118)</t>
  </si>
  <si>
    <t>Ликвидация мест несанкционированного размещения отходов на территории Колпашевского района по заявкам поселений</t>
  </si>
  <si>
    <t>Ликвидация мест несанкционированного размещения отходов на территории Первомайского района по заявкам сельских поселений</t>
  </si>
  <si>
    <t>Разработка проектно-сметной документации в целях реализации мероприятий, направленных на снижение загрязнения атмосферного воздуха (Строительство, реконструкция канализационных очистных сооружений)</t>
  </si>
  <si>
    <t>Разработка проектно-сметной документации в целях реализации мероприятий, направленных на снижение загрязнения атмосферного воздуха (Перевод котельного оборудования с угольного топлива на экологическое чистое топливо)</t>
  </si>
  <si>
    <t>городской округ ЗАТО Северск, г.Северск</t>
  </si>
  <si>
    <t xml:space="preserve">Мероприятия по текущему содержанию объектов озеленения города </t>
  </si>
  <si>
    <t>Ликвидация мест несанкционированного складирования отходов на территории Томской области</t>
  </si>
  <si>
    <t>* указывается объем расходов, произведенных до текущего года. Для плана, утверждаемого в 2022 году, указывается объем расходов, произведенных до 01.09.2022</t>
  </si>
  <si>
    <t>Организация сбора и вывоза твердых бытовых отходов, несанкционированно размещенных на территории земель лесного фонда</t>
  </si>
  <si>
    <t>Томская область, Асиновский район, с. Батурино</t>
  </si>
  <si>
    <t>Место несанкционированного размещения отходов  площадью 1,1 га, объемом  6000 куб.м, ул. Октябрьская, 43</t>
  </si>
  <si>
    <t>Исполнитель: Немировская Елена Викторовна, Орлов Алексей Дмитриевич, Коростелев Александр Васильевич 3822-903847 (дата составления 25.06.2024)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</si>
</sst>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indexed="8"/>
      <name val="Calibri"/>
      <family val="2"/>
    </font>
    <font>
      <sz val="11"/>
      <color indexed="8"/>
      <name val="PT Astra Serif"/>
      <family val="1"/>
      <charset val="204"/>
    </font>
    <font>
      <sz val="11"/>
      <color rgb="FF3F3F3F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9">
    <xf numFmtId="0" fontId="0" fillId="0" borderId="0"/>
    <xf numFmtId="0" fontId="11" fillId="3" borderId="14" applyNumberFormat="0" applyAlignment="0" applyProtection="0"/>
    <xf numFmtId="16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</cellStyleXfs>
  <cellXfs count="211">
    <xf numFmtId="0" fontId="0" fillId="0" borderId="0" xfId="0"/>
    <xf numFmtId="4" fontId="6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0" fontId="5" fillId="0" borderId="0" xfId="0" applyFont="1" applyFill="1"/>
    <xf numFmtId="0" fontId="0" fillId="0" borderId="0" xfId="0" applyFill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0" fontId="9" fillId="0" borderId="0" xfId="0" applyFont="1" applyFill="1"/>
    <xf numFmtId="49" fontId="5" fillId="0" borderId="1" xfId="0" applyNumberFormat="1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5" fillId="0" borderId="1" xfId="0" applyNumberFormat="1" applyFont="1" applyFill="1" applyBorder="1" applyAlignment="1">
      <alignment horizontal="center" vertical="top" wrapText="1"/>
    </xf>
    <xf numFmtId="4" fontId="6" fillId="0" borderId="6" xfId="0" applyNumberFormat="1" applyFont="1" applyFill="1" applyBorder="1" applyAlignment="1">
      <alignment horizontal="center" vertical="top" wrapText="1"/>
    </xf>
    <xf numFmtId="4" fontId="6" fillId="0" borderId="8" xfId="0" applyNumberFormat="1" applyFont="1" applyFill="1" applyBorder="1" applyAlignment="1">
      <alignment horizontal="center" vertical="top" wrapText="1"/>
    </xf>
    <xf numFmtId="0" fontId="0" fillId="0" borderId="1" xfId="0" applyFill="1" applyBorder="1"/>
    <xf numFmtId="0" fontId="5" fillId="0" borderId="8" xfId="0" applyFont="1" applyFill="1" applyBorder="1" applyAlignment="1">
      <alignment horizontal="center" vertical="top" wrapText="1"/>
    </xf>
    <xf numFmtId="49" fontId="5" fillId="0" borderId="8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wrapText="1"/>
    </xf>
    <xf numFmtId="2" fontId="0" fillId="0" borderId="0" xfId="0" applyNumberFormat="1" applyFill="1"/>
    <xf numFmtId="0" fontId="5" fillId="2" borderId="1" xfId="0" applyFont="1" applyFill="1" applyBorder="1" applyAlignment="1">
      <alignment horizontal="center" vertical="top" wrapText="1"/>
    </xf>
    <xf numFmtId="4" fontId="6" fillId="2" borderId="1" xfId="0" applyNumberFormat="1" applyFont="1" applyFill="1" applyBorder="1" applyAlignment="1">
      <alignment horizontal="center" vertical="top" wrapText="1"/>
    </xf>
    <xf numFmtId="0" fontId="0" fillId="2" borderId="0" xfId="0" applyFill="1" applyAlignment="1">
      <alignment wrapText="1"/>
    </xf>
    <xf numFmtId="0" fontId="0" fillId="2" borderId="0" xfId="0" applyFill="1"/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/>
    <xf numFmtId="49" fontId="5" fillId="2" borderId="1" xfId="0" applyNumberFormat="1" applyFont="1" applyFill="1" applyBorder="1" applyAlignment="1">
      <alignment horizontal="center" vertical="top"/>
    </xf>
    <xf numFmtId="0" fontId="5" fillId="2" borderId="0" xfId="0" applyFont="1" applyFill="1"/>
    <xf numFmtId="4" fontId="6" fillId="2" borderId="6" xfId="0" applyNumberFormat="1" applyFont="1" applyFill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horizontal="center" vertical="top" wrapText="1"/>
    </xf>
    <xf numFmtId="0" fontId="5" fillId="2" borderId="0" xfId="0" applyFont="1" applyFill="1" applyAlignment="1">
      <alignment wrapText="1"/>
    </xf>
    <xf numFmtId="2" fontId="5" fillId="2" borderId="0" xfId="0" applyNumberFormat="1" applyFont="1" applyFill="1" applyAlignment="1">
      <alignment wrapText="1"/>
    </xf>
    <xf numFmtId="4" fontId="0" fillId="2" borderId="0" xfId="0" applyNumberFormat="1" applyFill="1" applyAlignment="1">
      <alignment wrapText="1"/>
    </xf>
    <xf numFmtId="0" fontId="5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/>
    <xf numFmtId="0" fontId="0" fillId="2" borderId="0" xfId="0" applyFill="1" applyBorder="1" applyAlignment="1">
      <alignment wrapText="1"/>
    </xf>
    <xf numFmtId="0" fontId="0" fillId="2" borderId="0" xfId="0" applyFill="1" applyBorder="1"/>
    <xf numFmtId="4" fontId="0" fillId="0" borderId="0" xfId="0" applyNumberFormat="1" applyFill="1" applyBorder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top"/>
    </xf>
    <xf numFmtId="0" fontId="5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4" fontId="5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NumberFormat="1" applyFont="1" applyFill="1" applyBorder="1" applyAlignment="1">
      <alignment horizontal="center" vertical="center" wrapText="1" shrinkToFit="1"/>
    </xf>
    <xf numFmtId="2" fontId="5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4" fillId="0" borderId="4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0" fontId="5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2" borderId="0" xfId="0" applyFill="1" applyBorder="1" applyAlignment="1">
      <alignment wrapText="1"/>
    </xf>
    <xf numFmtId="4" fontId="6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0" fontId="5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0" borderId="0" xfId="0" applyFill="1"/>
    <xf numFmtId="0" fontId="13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14" fontId="7" fillId="0" borderId="1" xfId="0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7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1" xfId="5" applyFont="1" applyFill="1" applyBorder="1" applyAlignment="1">
      <alignment horizontal="center" vertical="center" wrapText="1"/>
    </xf>
    <xf numFmtId="0" fontId="0" fillId="0" borderId="0" xfId="0" applyFill="1"/>
    <xf numFmtId="0" fontId="7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7" fillId="0" borderId="1" xfId="0" applyFont="1" applyFill="1" applyBorder="1" applyAlignment="1">
      <alignment horizontal="center" vertical="top" wrapText="1" shrinkToFit="1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4" fontId="5" fillId="0" borderId="1" xfId="6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0" fontId="5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2" fontId="5" fillId="0" borderId="1" xfId="0" applyNumberFormat="1" applyFont="1" applyFill="1" applyBorder="1" applyAlignment="1">
      <alignment horizontal="center" vertical="center" wrapText="1" shrinkToFit="1"/>
    </xf>
    <xf numFmtId="4" fontId="5" fillId="2" borderId="1" xfId="0" applyNumberFormat="1" applyFont="1" applyFill="1" applyBorder="1" applyAlignment="1">
      <alignment horizontal="center" vertical="center" wrapText="1" shrinkToFit="1"/>
    </xf>
    <xf numFmtId="4" fontId="5" fillId="2" borderId="1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4" xfId="1" applyFont="1" applyFill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14" fillId="0" borderId="14" xfId="1" applyNumberFormat="1" applyFont="1" applyFill="1" applyAlignment="1">
      <alignment horizontal="center" vertical="center" wrapText="1"/>
    </xf>
    <xf numFmtId="0" fontId="14" fillId="0" borderId="14" xfId="1" applyFont="1" applyFill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Fill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2" fontId="7" fillId="0" borderId="1" xfId="0" applyNumberFormat="1" applyFont="1" applyFill="1" applyBorder="1" applyAlignment="1">
      <alignment horizontal="center" vertical="top" wrapText="1"/>
    </xf>
    <xf numFmtId="4" fontId="7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2" fontId="7" fillId="0" borderId="1" xfId="0" applyNumberFormat="1" applyFont="1" applyFill="1" applyBorder="1" applyAlignment="1">
      <alignment horizontal="center" vertical="top" wrapText="1"/>
    </xf>
    <xf numFmtId="4" fontId="7" fillId="2" borderId="1" xfId="0" applyNumberFormat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center" wrapText="1" shrinkToFit="1"/>
    </xf>
    <xf numFmtId="0" fontId="5" fillId="0" borderId="0" xfId="0" applyFont="1" applyFill="1" applyAlignment="1">
      <alignment horizontal="center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/>
    <xf numFmtId="0" fontId="6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</cellXfs>
  <cellStyles count="9">
    <cellStyle name="Вывод" xfId="1" builtinId="21"/>
    <cellStyle name="Обычный" xfId="0" builtinId="0"/>
    <cellStyle name="Обычный 2" xfId="5"/>
    <cellStyle name="Обычный 2 2" xfId="8"/>
    <cellStyle name="Обычный 6" xfId="3"/>
    <cellStyle name="Обычный 6 2" xfId="6"/>
    <cellStyle name="Обычный 7" xfId="4"/>
    <cellStyle name="Обычный 7 2" xfId="7"/>
    <cellStyle name="Финансовый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57"/>
  <sheetViews>
    <sheetView tabSelected="1" view="pageBreakPreview" topLeftCell="A13" zoomScale="55" zoomScaleNormal="70" zoomScaleSheetLayoutView="55" workbookViewId="0">
      <selection activeCell="L17" sqref="L17"/>
    </sheetView>
  </sheetViews>
  <sheetFormatPr defaultRowHeight="15" x14ac:dyDescent="0.25"/>
  <cols>
    <col min="1" max="1" width="5" style="174" customWidth="1"/>
    <col min="2" max="2" width="13" style="2" customWidth="1"/>
    <col min="3" max="3" width="28.5703125" style="2" customWidth="1"/>
    <col min="4" max="4" width="24.85546875" style="2" customWidth="1"/>
    <col min="5" max="5" width="38.42578125" style="2" customWidth="1"/>
    <col min="6" max="6" width="21.7109375" style="2" customWidth="1"/>
    <col min="7" max="7" width="14.7109375" style="2" customWidth="1"/>
    <col min="8" max="8" width="14.85546875" style="2" customWidth="1"/>
    <col min="9" max="9" width="15.140625" style="2" customWidth="1"/>
    <col min="10" max="10" width="10.42578125" style="2" customWidth="1"/>
    <col min="11" max="11" width="13.42578125" style="2" customWidth="1"/>
    <col min="12" max="12" width="11.7109375" style="2" customWidth="1"/>
    <col min="13" max="13" width="11.140625" style="25" customWidth="1"/>
    <col min="14" max="14" width="13.28515625" style="2" customWidth="1"/>
    <col min="15" max="15" width="12.85546875" style="2" customWidth="1"/>
    <col min="16" max="16" width="11.28515625" style="25" customWidth="1"/>
    <col min="17" max="17" width="11.7109375" style="2" customWidth="1"/>
    <col min="18" max="18" width="13.28515625" style="2" customWidth="1"/>
    <col min="19" max="19" width="24.42578125" style="2" bestFit="1" customWidth="1"/>
    <col min="20" max="20" width="9.140625" style="38"/>
    <col min="21" max="21" width="19.28515625" style="38" customWidth="1"/>
    <col min="22" max="22" width="20.42578125" style="38" customWidth="1"/>
    <col min="23" max="85" width="9.140625" style="38"/>
    <col min="86" max="16384" width="9.140625" style="2"/>
  </cols>
  <sheetData>
    <row r="1" spans="1:85" s="3" customFormat="1" x14ac:dyDescent="0.25">
      <c r="A1" s="165"/>
      <c r="M1" s="31"/>
      <c r="P1" s="31"/>
      <c r="Q1" s="31"/>
      <c r="S1" s="3" t="s">
        <v>70</v>
      </c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</row>
    <row r="2" spans="1:85" s="3" customFormat="1" ht="98.25" customHeight="1" x14ac:dyDescent="0.25">
      <c r="A2" s="165"/>
      <c r="M2" s="31"/>
      <c r="P2" s="31"/>
      <c r="Q2" s="202" t="s">
        <v>71</v>
      </c>
      <c r="R2" s="203"/>
      <c r="S2" s="203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</row>
    <row r="3" spans="1:85" s="3" customFormat="1" ht="234" customHeight="1" x14ac:dyDescent="0.25">
      <c r="A3" s="165"/>
      <c r="M3" s="31"/>
      <c r="P3" s="31"/>
      <c r="Q3" s="202" t="s">
        <v>207</v>
      </c>
      <c r="R3" s="203"/>
      <c r="S3" s="203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37"/>
      <c r="CF3" s="37"/>
      <c r="CG3" s="37"/>
    </row>
    <row r="4" spans="1:85" s="3" customFormat="1" x14ac:dyDescent="0.25">
      <c r="A4" s="165"/>
      <c r="M4" s="31"/>
      <c r="P4" s="31"/>
      <c r="Q4" s="31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</row>
    <row r="5" spans="1:85" s="3" customFormat="1" x14ac:dyDescent="0.25">
      <c r="A5" s="208" t="s">
        <v>111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  <c r="P5" s="208"/>
      <c r="Q5" s="208"/>
      <c r="R5" s="208"/>
      <c r="S5" s="208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</row>
    <row r="6" spans="1:85" s="3" customFormat="1" ht="55.5" customHeight="1" x14ac:dyDescent="0.25">
      <c r="A6" s="206" t="s">
        <v>69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</row>
    <row r="7" spans="1:85" s="3" customFormat="1" x14ac:dyDescent="0.25">
      <c r="A7" s="208" t="s">
        <v>18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8"/>
      <c r="P7" s="208"/>
      <c r="Q7" s="208"/>
      <c r="R7" s="208"/>
      <c r="S7" s="208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</row>
    <row r="8" spans="1:85" s="3" customFormat="1" x14ac:dyDescent="0.25">
      <c r="A8" s="204" t="s">
        <v>142</v>
      </c>
      <c r="B8" s="204"/>
      <c r="C8" s="204"/>
      <c r="D8" s="204"/>
      <c r="E8" s="204"/>
      <c r="F8" s="204"/>
      <c r="G8" s="204"/>
      <c r="H8" s="204"/>
      <c r="I8" s="204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</row>
    <row r="9" spans="1:85" x14ac:dyDescent="0.25">
      <c r="A9" s="16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1"/>
      <c r="N9" s="3"/>
      <c r="O9" s="3"/>
      <c r="P9" s="31"/>
      <c r="Q9" s="3"/>
      <c r="R9" s="3"/>
      <c r="S9" s="3"/>
    </row>
    <row r="10" spans="1:85" ht="31.5" customHeight="1" x14ac:dyDescent="0.25">
      <c r="A10" s="207" t="s">
        <v>0</v>
      </c>
      <c r="B10" s="207" t="s">
        <v>1</v>
      </c>
      <c r="C10" s="207" t="s">
        <v>2</v>
      </c>
      <c r="D10" s="207" t="s">
        <v>3</v>
      </c>
      <c r="E10" s="207" t="s">
        <v>4</v>
      </c>
      <c r="F10" s="207" t="s">
        <v>112</v>
      </c>
      <c r="G10" s="207" t="s">
        <v>5</v>
      </c>
      <c r="H10" s="207"/>
      <c r="I10" s="207" t="s">
        <v>117</v>
      </c>
      <c r="J10" s="207"/>
      <c r="K10" s="207"/>
      <c r="L10" s="207"/>
      <c r="M10" s="207"/>
      <c r="N10" s="207"/>
      <c r="O10" s="207"/>
      <c r="P10" s="207"/>
      <c r="Q10" s="207"/>
      <c r="R10" s="207"/>
      <c r="S10" s="207"/>
      <c r="T10" s="39"/>
      <c r="U10" s="39"/>
      <c r="V10" s="39"/>
      <c r="W10" s="39"/>
      <c r="X10" s="39"/>
      <c r="Y10" s="39"/>
    </row>
    <row r="11" spans="1:85" ht="42" customHeight="1" x14ac:dyDescent="0.25">
      <c r="A11" s="207"/>
      <c r="B11" s="207"/>
      <c r="C11" s="207"/>
      <c r="D11" s="207"/>
      <c r="E11" s="207"/>
      <c r="F11" s="207"/>
      <c r="G11" s="207" t="s">
        <v>6</v>
      </c>
      <c r="H11" s="207" t="s">
        <v>7</v>
      </c>
      <c r="I11" s="207" t="s">
        <v>113</v>
      </c>
      <c r="J11" s="207" t="s">
        <v>8</v>
      </c>
      <c r="K11" s="207"/>
      <c r="L11" s="207"/>
      <c r="M11" s="207" t="s">
        <v>10</v>
      </c>
      <c r="N11" s="207"/>
      <c r="O11" s="207"/>
      <c r="P11" s="207" t="s">
        <v>11</v>
      </c>
      <c r="Q11" s="207"/>
      <c r="R11" s="207"/>
      <c r="S11" s="207" t="s">
        <v>12</v>
      </c>
      <c r="T11" s="39"/>
      <c r="U11" s="39"/>
      <c r="V11" s="39"/>
      <c r="W11" s="39"/>
      <c r="X11" s="39"/>
      <c r="Y11" s="39"/>
    </row>
    <row r="12" spans="1:85" ht="63.75" customHeight="1" x14ac:dyDescent="0.25">
      <c r="A12" s="207"/>
      <c r="B12" s="207"/>
      <c r="C12" s="207"/>
      <c r="D12" s="207"/>
      <c r="E12" s="207"/>
      <c r="F12" s="207"/>
      <c r="G12" s="207"/>
      <c r="H12" s="207"/>
      <c r="I12" s="207"/>
      <c r="J12" s="207" t="s">
        <v>9</v>
      </c>
      <c r="K12" s="207"/>
      <c r="L12" s="207"/>
      <c r="M12" s="207" t="s">
        <v>9</v>
      </c>
      <c r="N12" s="207"/>
      <c r="O12" s="207"/>
      <c r="P12" s="207" t="s">
        <v>9</v>
      </c>
      <c r="Q12" s="207"/>
      <c r="R12" s="207"/>
      <c r="S12" s="207"/>
      <c r="T12" s="39"/>
      <c r="U12" s="39"/>
      <c r="V12" s="39"/>
      <c r="W12" s="39"/>
      <c r="X12" s="39"/>
      <c r="Y12" s="39"/>
    </row>
    <row r="13" spans="1:85" ht="54.75" customHeight="1" x14ac:dyDescent="0.25">
      <c r="A13" s="207"/>
      <c r="B13" s="207"/>
      <c r="C13" s="207"/>
      <c r="D13" s="207"/>
      <c r="E13" s="207"/>
      <c r="F13" s="207"/>
      <c r="G13" s="207"/>
      <c r="H13" s="207"/>
      <c r="I13" s="207"/>
      <c r="J13" s="5" t="s">
        <v>114</v>
      </c>
      <c r="K13" s="5" t="s">
        <v>115</v>
      </c>
      <c r="L13" s="5" t="s">
        <v>116</v>
      </c>
      <c r="M13" s="26" t="s">
        <v>114</v>
      </c>
      <c r="N13" s="5" t="s">
        <v>115</v>
      </c>
      <c r="O13" s="5" t="s">
        <v>116</v>
      </c>
      <c r="P13" s="26" t="s">
        <v>114</v>
      </c>
      <c r="Q13" s="5" t="s">
        <v>115</v>
      </c>
      <c r="R13" s="5" t="s">
        <v>116</v>
      </c>
      <c r="S13" s="207"/>
      <c r="T13" s="39"/>
      <c r="U13" s="39"/>
      <c r="V13" s="39"/>
      <c r="W13" s="39"/>
      <c r="X13" s="39"/>
      <c r="Y13" s="39"/>
    </row>
    <row r="14" spans="1:85" ht="71.25" customHeight="1" x14ac:dyDescent="0.25">
      <c r="A14" s="166">
        <v>1</v>
      </c>
      <c r="B14" s="104" t="s">
        <v>74</v>
      </c>
      <c r="C14" s="103" t="s">
        <v>51</v>
      </c>
      <c r="D14" s="103" t="s">
        <v>58</v>
      </c>
      <c r="E14" s="103" t="s">
        <v>59</v>
      </c>
      <c r="F14" s="102">
        <f>SUM(J14:Q14)</f>
        <v>6672</v>
      </c>
      <c r="G14" s="101">
        <v>2024</v>
      </c>
      <c r="H14" s="101">
        <v>2026</v>
      </c>
      <c r="I14" s="147">
        <v>0</v>
      </c>
      <c r="J14" s="148">
        <v>0</v>
      </c>
      <c r="K14" s="148">
        <v>0</v>
      </c>
      <c r="L14" s="148">
        <v>0</v>
      </c>
      <c r="M14" s="149">
        <v>0</v>
      </c>
      <c r="N14" s="148">
        <v>0</v>
      </c>
      <c r="O14" s="148">
        <v>0</v>
      </c>
      <c r="P14" s="133">
        <v>500</v>
      </c>
      <c r="Q14" s="133">
        <v>6172</v>
      </c>
      <c r="R14" s="133">
        <v>10133.299999999999</v>
      </c>
      <c r="S14" s="11"/>
      <c r="T14" s="39"/>
      <c r="U14" s="39"/>
      <c r="V14" s="39"/>
      <c r="W14" s="39"/>
      <c r="X14" s="39"/>
      <c r="Y14" s="39"/>
    </row>
    <row r="15" spans="1:85" s="97" customFormat="1" ht="249" customHeight="1" x14ac:dyDescent="0.25">
      <c r="A15" s="166">
        <v>2</v>
      </c>
      <c r="B15" s="104" t="s">
        <v>99</v>
      </c>
      <c r="C15" s="103" t="s">
        <v>164</v>
      </c>
      <c r="D15" s="103" t="s">
        <v>58</v>
      </c>
      <c r="E15" s="103" t="s">
        <v>165</v>
      </c>
      <c r="F15" s="102">
        <v>189.67</v>
      </c>
      <c r="G15" s="101">
        <v>2024</v>
      </c>
      <c r="H15" s="101">
        <v>2026</v>
      </c>
      <c r="I15" s="147">
        <v>0</v>
      </c>
      <c r="J15" s="148">
        <v>0</v>
      </c>
      <c r="K15" s="148">
        <v>0</v>
      </c>
      <c r="L15" s="148">
        <v>0</v>
      </c>
      <c r="M15" s="149">
        <v>0</v>
      </c>
      <c r="N15" s="148">
        <v>0</v>
      </c>
      <c r="O15" s="148">
        <v>0</v>
      </c>
      <c r="P15" s="142">
        <v>250</v>
      </c>
      <c r="Q15" s="142">
        <v>250</v>
      </c>
      <c r="R15" s="142">
        <v>300</v>
      </c>
      <c r="S15" s="86"/>
      <c r="T15" s="99"/>
      <c r="U15" s="99"/>
      <c r="V15" s="99"/>
      <c r="W15" s="99"/>
      <c r="X15" s="99"/>
      <c r="Y15" s="99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98"/>
      <c r="BV15" s="98"/>
      <c r="BW15" s="98"/>
      <c r="BX15" s="98"/>
      <c r="BY15" s="98"/>
      <c r="BZ15" s="98"/>
      <c r="CA15" s="98"/>
      <c r="CB15" s="98"/>
      <c r="CC15" s="98"/>
      <c r="CD15" s="98"/>
      <c r="CE15" s="98"/>
      <c r="CF15" s="98"/>
      <c r="CG15" s="98"/>
    </row>
    <row r="16" spans="1:85" s="97" customFormat="1" ht="126.75" customHeight="1" x14ac:dyDescent="0.25">
      <c r="A16" s="166">
        <v>3</v>
      </c>
      <c r="B16" s="104" t="s">
        <v>77</v>
      </c>
      <c r="C16" s="103" t="s">
        <v>110</v>
      </c>
      <c r="D16" s="103" t="s">
        <v>58</v>
      </c>
      <c r="E16" s="103" t="s">
        <v>140</v>
      </c>
      <c r="F16" s="102">
        <v>3552.07</v>
      </c>
      <c r="G16" s="101">
        <v>2023</v>
      </c>
      <c r="H16" s="101">
        <v>2024</v>
      </c>
      <c r="I16" s="147">
        <v>1543.7</v>
      </c>
      <c r="J16" s="148">
        <v>0</v>
      </c>
      <c r="K16" s="148">
        <v>0</v>
      </c>
      <c r="L16" s="148">
        <v>0</v>
      </c>
      <c r="M16" s="149">
        <v>0</v>
      </c>
      <c r="N16" s="148">
        <v>0</v>
      </c>
      <c r="O16" s="148">
        <v>0</v>
      </c>
      <c r="P16" s="133">
        <v>2008.37</v>
      </c>
      <c r="Q16" s="142">
        <v>0</v>
      </c>
      <c r="R16" s="142">
        <v>0</v>
      </c>
      <c r="S16" s="86"/>
      <c r="T16" s="99"/>
      <c r="U16" s="99"/>
      <c r="V16" s="99"/>
      <c r="W16" s="99"/>
      <c r="X16" s="99"/>
      <c r="Y16" s="99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</row>
    <row r="17" spans="1:85" s="97" customFormat="1" ht="139.5" customHeight="1" x14ac:dyDescent="0.25">
      <c r="A17" s="166">
        <v>4</v>
      </c>
      <c r="B17" s="104" t="s">
        <v>100</v>
      </c>
      <c r="C17" s="103" t="s">
        <v>98</v>
      </c>
      <c r="D17" s="103" t="s">
        <v>58</v>
      </c>
      <c r="E17" s="103" t="s">
        <v>166</v>
      </c>
      <c r="F17" s="102">
        <f>SUM(J17:R17)</f>
        <v>4451.5</v>
      </c>
      <c r="G17" s="101">
        <v>2024</v>
      </c>
      <c r="H17" s="101">
        <v>2024</v>
      </c>
      <c r="I17" s="147">
        <v>0</v>
      </c>
      <c r="J17" s="148">
        <v>0</v>
      </c>
      <c r="K17" s="148">
        <v>0</v>
      </c>
      <c r="L17" s="148">
        <v>0</v>
      </c>
      <c r="M17" s="149">
        <v>0</v>
      </c>
      <c r="N17" s="148">
        <v>0</v>
      </c>
      <c r="O17" s="148">
        <v>0</v>
      </c>
      <c r="P17" s="142">
        <v>4451.5</v>
      </c>
      <c r="Q17" s="142">
        <v>0</v>
      </c>
      <c r="R17" s="142">
        <v>0</v>
      </c>
      <c r="S17" s="86"/>
      <c r="T17" s="99"/>
      <c r="U17" s="99"/>
      <c r="V17" s="99"/>
      <c r="W17" s="99"/>
      <c r="X17" s="99"/>
      <c r="Y17" s="99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</row>
    <row r="18" spans="1:85" s="97" customFormat="1" ht="99" customHeight="1" x14ac:dyDescent="0.25">
      <c r="A18" s="166">
        <v>5</v>
      </c>
      <c r="B18" s="103" t="s">
        <v>103</v>
      </c>
      <c r="C18" s="103" t="s">
        <v>104</v>
      </c>
      <c r="D18" s="103" t="s">
        <v>58</v>
      </c>
      <c r="E18" s="103" t="s">
        <v>167</v>
      </c>
      <c r="F18" s="102">
        <f>SUM(J18:R18)</f>
        <v>12874.5</v>
      </c>
      <c r="G18" s="100">
        <v>2024</v>
      </c>
      <c r="H18" s="100">
        <v>2025</v>
      </c>
      <c r="I18" s="147">
        <v>0</v>
      </c>
      <c r="J18" s="148">
        <v>0</v>
      </c>
      <c r="K18" s="148">
        <v>0</v>
      </c>
      <c r="L18" s="148">
        <v>0</v>
      </c>
      <c r="M18" s="149">
        <v>0</v>
      </c>
      <c r="N18" s="148">
        <v>0</v>
      </c>
      <c r="O18" s="148">
        <v>0</v>
      </c>
      <c r="P18" s="134">
        <v>8873.2999999999993</v>
      </c>
      <c r="Q18" s="134">
        <v>4001.2</v>
      </c>
      <c r="R18" s="134">
        <v>0</v>
      </c>
      <c r="S18" s="86"/>
      <c r="T18" s="99"/>
      <c r="U18" s="99"/>
      <c r="V18" s="99"/>
      <c r="W18" s="99"/>
      <c r="X18" s="99"/>
      <c r="Y18" s="99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</row>
    <row r="19" spans="1:85" ht="93" customHeight="1" x14ac:dyDescent="0.25">
      <c r="A19" s="166">
        <v>6</v>
      </c>
      <c r="B19" s="103" t="s">
        <v>75</v>
      </c>
      <c r="C19" s="103" t="s">
        <v>20</v>
      </c>
      <c r="D19" s="103" t="s">
        <v>58</v>
      </c>
      <c r="E19" s="103" t="s">
        <v>168</v>
      </c>
      <c r="F19" s="102">
        <f>SUM(J19:R19)</f>
        <v>900</v>
      </c>
      <c r="G19" s="100">
        <v>2024</v>
      </c>
      <c r="H19" s="100">
        <v>2026</v>
      </c>
      <c r="I19" s="147">
        <v>0</v>
      </c>
      <c r="J19" s="148">
        <v>0</v>
      </c>
      <c r="K19" s="148">
        <v>0</v>
      </c>
      <c r="L19" s="148">
        <v>0</v>
      </c>
      <c r="M19" s="149">
        <v>0</v>
      </c>
      <c r="N19" s="148">
        <v>0</v>
      </c>
      <c r="O19" s="148">
        <v>0</v>
      </c>
      <c r="P19" s="134">
        <v>500</v>
      </c>
      <c r="Q19" s="134">
        <v>200</v>
      </c>
      <c r="R19" s="132">
        <v>200</v>
      </c>
      <c r="S19" s="11"/>
      <c r="T19" s="39"/>
      <c r="U19" s="39"/>
      <c r="V19" s="39"/>
      <c r="W19" s="39"/>
      <c r="X19" s="39"/>
      <c r="Y19" s="39"/>
    </row>
    <row r="20" spans="1:85" ht="57.75" customHeight="1" x14ac:dyDescent="0.25">
      <c r="A20" s="166">
        <v>7</v>
      </c>
      <c r="B20" s="103" t="s">
        <v>75</v>
      </c>
      <c r="C20" s="103" t="s">
        <v>20</v>
      </c>
      <c r="D20" s="103" t="s">
        <v>58</v>
      </c>
      <c r="E20" s="103" t="s">
        <v>169</v>
      </c>
      <c r="F20" s="102">
        <f>SUM(J20:R20)</f>
        <v>2500</v>
      </c>
      <c r="G20" s="100">
        <v>2024</v>
      </c>
      <c r="H20" s="100">
        <v>2026</v>
      </c>
      <c r="I20" s="147">
        <v>0</v>
      </c>
      <c r="J20" s="148">
        <v>0</v>
      </c>
      <c r="K20" s="148">
        <v>0</v>
      </c>
      <c r="L20" s="148">
        <v>0</v>
      </c>
      <c r="M20" s="149">
        <v>0</v>
      </c>
      <c r="N20" s="148">
        <v>0</v>
      </c>
      <c r="O20" s="148">
        <v>0</v>
      </c>
      <c r="P20" s="134">
        <v>500</v>
      </c>
      <c r="Q20" s="134">
        <v>1000</v>
      </c>
      <c r="R20" s="132">
        <v>1000</v>
      </c>
      <c r="S20" s="11"/>
      <c r="T20" s="39"/>
      <c r="U20" s="39"/>
      <c r="V20" s="39"/>
      <c r="W20" s="39"/>
      <c r="X20" s="39"/>
      <c r="Y20" s="39"/>
    </row>
    <row r="21" spans="1:85" ht="15" customHeight="1" x14ac:dyDescent="0.25">
      <c r="A21" s="190" t="s">
        <v>22</v>
      </c>
      <c r="B21" s="191"/>
      <c r="C21" s="191"/>
      <c r="D21" s="191"/>
      <c r="E21" s="191"/>
      <c r="F21" s="191"/>
      <c r="G21" s="191"/>
      <c r="H21" s="191"/>
      <c r="I21" s="192"/>
      <c r="J21" s="1">
        <f t="shared" ref="J21:O21" si="0">SUM(J20:J20)</f>
        <v>0</v>
      </c>
      <c r="K21" s="1">
        <f t="shared" si="0"/>
        <v>0</v>
      </c>
      <c r="L21" s="1">
        <f t="shared" si="0"/>
        <v>0</v>
      </c>
      <c r="M21" s="23">
        <f t="shared" si="0"/>
        <v>0</v>
      </c>
      <c r="N21" s="1">
        <f t="shared" si="0"/>
        <v>0</v>
      </c>
      <c r="O21" s="1">
        <f t="shared" si="0"/>
        <v>0</v>
      </c>
      <c r="P21" s="23">
        <f>SUM(P14:P20)</f>
        <v>17083.169999999998</v>
      </c>
      <c r="Q21" s="1">
        <f>SUM(Q14:Q20)</f>
        <v>11623.2</v>
      </c>
      <c r="R21" s="1">
        <f>SUM(R14:R20)</f>
        <v>11633.3</v>
      </c>
      <c r="S21" s="1" t="s">
        <v>16</v>
      </c>
      <c r="T21" s="39"/>
      <c r="U21" s="39"/>
      <c r="V21" s="39"/>
      <c r="W21" s="39"/>
      <c r="X21" s="39"/>
      <c r="Y21" s="39"/>
    </row>
    <row r="22" spans="1:85" ht="15" customHeight="1" x14ac:dyDescent="0.25">
      <c r="A22" s="190" t="s">
        <v>23</v>
      </c>
      <c r="B22" s="191"/>
      <c r="C22" s="191"/>
      <c r="D22" s="191"/>
      <c r="E22" s="191"/>
      <c r="F22" s="191"/>
      <c r="G22" s="191"/>
      <c r="H22" s="191"/>
      <c r="I22" s="192"/>
      <c r="J22" s="1" t="s">
        <v>16</v>
      </c>
      <c r="K22" s="1" t="s">
        <v>16</v>
      </c>
      <c r="L22" s="1" t="s">
        <v>16</v>
      </c>
      <c r="M22" s="23" t="s">
        <v>16</v>
      </c>
      <c r="N22" s="1" t="s">
        <v>16</v>
      </c>
      <c r="O22" s="1" t="s">
        <v>16</v>
      </c>
      <c r="P22" s="23">
        <v>11613.3</v>
      </c>
      <c r="Q22" s="1">
        <v>11623.18</v>
      </c>
      <c r="R22" s="1">
        <v>11633.28</v>
      </c>
      <c r="S22" s="1" t="s">
        <v>16</v>
      </c>
      <c r="T22" s="39"/>
      <c r="U22" s="39"/>
      <c r="V22" s="39"/>
      <c r="W22" s="39"/>
      <c r="X22" s="39"/>
      <c r="Y22" s="39"/>
    </row>
    <row r="23" spans="1:85" s="136" customFormat="1" ht="51.75" customHeight="1" x14ac:dyDescent="0.25">
      <c r="A23" s="178">
        <v>8</v>
      </c>
      <c r="B23" s="138" t="s">
        <v>74</v>
      </c>
      <c r="C23" s="113" t="s">
        <v>51</v>
      </c>
      <c r="D23" s="137" t="s">
        <v>223</v>
      </c>
      <c r="E23" s="179" t="s">
        <v>224</v>
      </c>
      <c r="F23" s="181">
        <v>2438.9499999999998</v>
      </c>
      <c r="G23" s="180">
        <v>2024</v>
      </c>
      <c r="H23" s="180">
        <v>2024</v>
      </c>
      <c r="I23" s="182">
        <v>0</v>
      </c>
      <c r="J23" s="181">
        <v>0</v>
      </c>
      <c r="K23" s="181">
        <v>0</v>
      </c>
      <c r="L23" s="181">
        <v>0</v>
      </c>
      <c r="M23" s="183">
        <v>0</v>
      </c>
      <c r="N23" s="181">
        <v>0</v>
      </c>
      <c r="O23" s="181">
        <v>0</v>
      </c>
      <c r="P23" s="181">
        <v>2438.9499999999998</v>
      </c>
      <c r="Q23" s="181">
        <v>0</v>
      </c>
      <c r="R23" s="181">
        <v>0</v>
      </c>
      <c r="S23" s="135"/>
      <c r="T23" s="140"/>
      <c r="U23" s="140"/>
      <c r="V23" s="140"/>
      <c r="W23" s="140"/>
      <c r="X23" s="140"/>
      <c r="Y23" s="140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39"/>
      <c r="BE23" s="139"/>
      <c r="BF23" s="139"/>
      <c r="BG23" s="139"/>
      <c r="BH23" s="139"/>
      <c r="BI23" s="139"/>
      <c r="BJ23" s="139"/>
      <c r="BK23" s="139"/>
      <c r="BL23" s="139"/>
      <c r="BM23" s="139"/>
      <c r="BN23" s="139"/>
      <c r="BO23" s="139"/>
      <c r="BP23" s="139"/>
      <c r="BQ23" s="139"/>
      <c r="BR23" s="139"/>
      <c r="BS23" s="139"/>
      <c r="BT23" s="139"/>
      <c r="BU23" s="139"/>
      <c r="BV23" s="139"/>
      <c r="BW23" s="139"/>
      <c r="BX23" s="139"/>
      <c r="BY23" s="139"/>
      <c r="BZ23" s="139"/>
      <c r="CA23" s="139"/>
      <c r="CB23" s="139"/>
      <c r="CC23" s="139"/>
      <c r="CD23" s="139"/>
      <c r="CE23" s="139"/>
      <c r="CF23" s="139"/>
      <c r="CG23" s="139"/>
    </row>
    <row r="24" spans="1:85" s="9" customFormat="1" ht="62.25" customHeight="1" x14ac:dyDescent="0.25">
      <c r="A24" s="178">
        <v>9</v>
      </c>
      <c r="B24" s="107" t="s">
        <v>74</v>
      </c>
      <c r="C24" s="106" t="s">
        <v>51</v>
      </c>
      <c r="D24" s="106" t="s">
        <v>170</v>
      </c>
      <c r="E24" s="106" t="s">
        <v>118</v>
      </c>
      <c r="F24" s="185">
        <v>882.97</v>
      </c>
      <c r="G24" s="184" t="s">
        <v>109</v>
      </c>
      <c r="H24" s="184" t="s">
        <v>109</v>
      </c>
      <c r="I24" s="186">
        <v>0</v>
      </c>
      <c r="J24" s="185">
        <v>0</v>
      </c>
      <c r="K24" s="185">
        <v>0</v>
      </c>
      <c r="L24" s="185">
        <v>0</v>
      </c>
      <c r="M24" s="187">
        <v>0</v>
      </c>
      <c r="N24" s="185">
        <v>0</v>
      </c>
      <c r="O24" s="185">
        <v>0</v>
      </c>
      <c r="P24" s="185">
        <v>0</v>
      </c>
      <c r="Q24" s="185">
        <v>882.97</v>
      </c>
      <c r="R24" s="185">
        <v>0</v>
      </c>
      <c r="S24" s="8"/>
      <c r="T24" s="40"/>
      <c r="U24" s="39"/>
      <c r="V24" s="39"/>
      <c r="W24" s="40"/>
      <c r="X24" s="40"/>
      <c r="Y24" s="40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</row>
    <row r="25" spans="1:85" s="9" customFormat="1" ht="48.75" customHeight="1" x14ac:dyDescent="0.25">
      <c r="A25" s="178">
        <v>10</v>
      </c>
      <c r="B25" s="107" t="s">
        <v>74</v>
      </c>
      <c r="C25" s="106" t="s">
        <v>51</v>
      </c>
      <c r="D25" s="106" t="s">
        <v>119</v>
      </c>
      <c r="E25" s="106" t="s">
        <v>120</v>
      </c>
      <c r="F25" s="185">
        <v>690</v>
      </c>
      <c r="G25" s="184" t="s">
        <v>109</v>
      </c>
      <c r="H25" s="184" t="s">
        <v>109</v>
      </c>
      <c r="I25" s="186">
        <v>0</v>
      </c>
      <c r="J25" s="185">
        <v>0</v>
      </c>
      <c r="K25" s="185">
        <v>0</v>
      </c>
      <c r="L25" s="185">
        <v>0</v>
      </c>
      <c r="M25" s="187">
        <v>0</v>
      </c>
      <c r="N25" s="185">
        <v>0</v>
      </c>
      <c r="O25" s="185">
        <v>0</v>
      </c>
      <c r="P25" s="185">
        <v>0</v>
      </c>
      <c r="Q25" s="185">
        <v>690</v>
      </c>
      <c r="R25" s="185">
        <v>0</v>
      </c>
      <c r="S25" s="8"/>
      <c r="T25" s="40"/>
      <c r="U25" s="39"/>
      <c r="V25" s="39"/>
      <c r="W25" s="40"/>
      <c r="X25" s="40"/>
      <c r="Y25" s="40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</row>
    <row r="26" spans="1:85" s="9" customFormat="1" ht="61.5" customHeight="1" x14ac:dyDescent="0.25">
      <c r="A26" s="178">
        <v>11</v>
      </c>
      <c r="B26" s="107" t="s">
        <v>74</v>
      </c>
      <c r="C26" s="106" t="s">
        <v>51</v>
      </c>
      <c r="D26" s="106" t="s">
        <v>121</v>
      </c>
      <c r="E26" s="106" t="s">
        <v>122</v>
      </c>
      <c r="F26" s="185">
        <v>230</v>
      </c>
      <c r="G26" s="184">
        <v>2025</v>
      </c>
      <c r="H26" s="184">
        <v>2025</v>
      </c>
      <c r="I26" s="186">
        <v>0</v>
      </c>
      <c r="J26" s="185">
        <v>0</v>
      </c>
      <c r="K26" s="185">
        <v>0</v>
      </c>
      <c r="L26" s="185">
        <v>0</v>
      </c>
      <c r="M26" s="187">
        <v>0</v>
      </c>
      <c r="N26" s="185">
        <v>0</v>
      </c>
      <c r="O26" s="185">
        <v>0</v>
      </c>
      <c r="P26" s="187">
        <v>0</v>
      </c>
      <c r="Q26" s="185">
        <v>230</v>
      </c>
      <c r="R26" s="185">
        <v>0</v>
      </c>
      <c r="S26" s="8"/>
      <c r="T26" s="40"/>
      <c r="U26" s="39"/>
      <c r="V26" s="39"/>
      <c r="W26" s="40"/>
      <c r="X26" s="40"/>
      <c r="Y26" s="40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</row>
    <row r="27" spans="1:85" s="9" customFormat="1" ht="65.25" customHeight="1" x14ac:dyDescent="0.25">
      <c r="A27" s="178">
        <v>12</v>
      </c>
      <c r="B27" s="107" t="s">
        <v>74</v>
      </c>
      <c r="C27" s="106" t="s">
        <v>51</v>
      </c>
      <c r="D27" s="106" t="s">
        <v>125</v>
      </c>
      <c r="E27" s="106" t="s">
        <v>171</v>
      </c>
      <c r="F27" s="185">
        <v>345</v>
      </c>
      <c r="G27" s="184" t="s">
        <v>109</v>
      </c>
      <c r="H27" s="184" t="s">
        <v>109</v>
      </c>
      <c r="I27" s="186">
        <v>0</v>
      </c>
      <c r="J27" s="185">
        <v>0</v>
      </c>
      <c r="K27" s="185">
        <v>0</v>
      </c>
      <c r="L27" s="185">
        <v>0</v>
      </c>
      <c r="M27" s="187">
        <v>0</v>
      </c>
      <c r="N27" s="185">
        <v>0</v>
      </c>
      <c r="O27" s="185">
        <v>0</v>
      </c>
      <c r="P27" s="185">
        <v>0</v>
      </c>
      <c r="Q27" s="185">
        <v>345</v>
      </c>
      <c r="R27" s="185">
        <v>0</v>
      </c>
      <c r="S27" s="8"/>
      <c r="T27" s="40"/>
      <c r="U27" s="39"/>
      <c r="V27" s="39"/>
      <c r="W27" s="40"/>
      <c r="X27" s="40"/>
      <c r="Y27" s="40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</row>
    <row r="28" spans="1:85" s="9" customFormat="1" ht="63.75" customHeight="1" x14ac:dyDescent="0.25">
      <c r="A28" s="178">
        <v>13</v>
      </c>
      <c r="B28" s="107" t="s">
        <v>74</v>
      </c>
      <c r="C28" s="106" t="s">
        <v>51</v>
      </c>
      <c r="D28" s="110" t="s">
        <v>123</v>
      </c>
      <c r="E28" s="110" t="s">
        <v>124</v>
      </c>
      <c r="F28" s="188">
        <v>230</v>
      </c>
      <c r="G28" s="184" t="s">
        <v>162</v>
      </c>
      <c r="H28" s="184" t="s">
        <v>162</v>
      </c>
      <c r="I28" s="186">
        <v>0</v>
      </c>
      <c r="J28" s="185">
        <v>0</v>
      </c>
      <c r="K28" s="185">
        <v>0</v>
      </c>
      <c r="L28" s="185">
        <v>0</v>
      </c>
      <c r="M28" s="187">
        <v>0</v>
      </c>
      <c r="N28" s="185">
        <v>0</v>
      </c>
      <c r="O28" s="185">
        <v>0</v>
      </c>
      <c r="P28" s="185">
        <v>0</v>
      </c>
      <c r="Q28" s="185">
        <v>0</v>
      </c>
      <c r="R28" s="185">
        <v>230</v>
      </c>
      <c r="S28" s="8"/>
      <c r="T28" s="40"/>
      <c r="U28" s="39"/>
      <c r="V28" s="39"/>
      <c r="W28" s="40"/>
      <c r="X28" s="40"/>
      <c r="Y28" s="40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</row>
    <row r="29" spans="1:85" s="9" customFormat="1" ht="65.25" customHeight="1" x14ac:dyDescent="0.25">
      <c r="A29" s="178">
        <v>14</v>
      </c>
      <c r="B29" s="107" t="s">
        <v>74</v>
      </c>
      <c r="C29" s="106" t="s">
        <v>51</v>
      </c>
      <c r="D29" s="111" t="s">
        <v>172</v>
      </c>
      <c r="E29" s="110" t="s">
        <v>173</v>
      </c>
      <c r="F29" s="188">
        <v>92</v>
      </c>
      <c r="G29" s="184" t="s">
        <v>109</v>
      </c>
      <c r="H29" s="184" t="s">
        <v>109</v>
      </c>
      <c r="I29" s="186">
        <v>0</v>
      </c>
      <c r="J29" s="185">
        <v>0</v>
      </c>
      <c r="K29" s="185">
        <v>0</v>
      </c>
      <c r="L29" s="185">
        <v>0</v>
      </c>
      <c r="M29" s="187">
        <v>0</v>
      </c>
      <c r="N29" s="185">
        <v>0</v>
      </c>
      <c r="O29" s="185">
        <v>0</v>
      </c>
      <c r="P29" s="185">
        <v>0</v>
      </c>
      <c r="Q29" s="185">
        <v>92</v>
      </c>
      <c r="R29" s="185">
        <v>0</v>
      </c>
      <c r="S29" s="8"/>
      <c r="T29" s="40"/>
      <c r="U29" s="39"/>
      <c r="V29" s="39"/>
      <c r="W29" s="40"/>
      <c r="X29" s="40"/>
      <c r="Y29" s="40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</row>
    <row r="30" spans="1:85" s="9" customFormat="1" ht="51" customHeight="1" x14ac:dyDescent="0.25">
      <c r="A30" s="178">
        <v>15</v>
      </c>
      <c r="B30" s="107" t="s">
        <v>75</v>
      </c>
      <c r="C30" s="106" t="s">
        <v>20</v>
      </c>
      <c r="D30" s="106" t="s">
        <v>174</v>
      </c>
      <c r="E30" s="106" t="s">
        <v>175</v>
      </c>
      <c r="F30" s="185">
        <v>1300</v>
      </c>
      <c r="G30" s="184" t="s">
        <v>162</v>
      </c>
      <c r="H30" s="184" t="s">
        <v>162</v>
      </c>
      <c r="I30" s="186">
        <v>0</v>
      </c>
      <c r="J30" s="185">
        <v>0</v>
      </c>
      <c r="K30" s="185">
        <v>0</v>
      </c>
      <c r="L30" s="185">
        <v>0</v>
      </c>
      <c r="M30" s="187">
        <v>0</v>
      </c>
      <c r="N30" s="185">
        <v>0</v>
      </c>
      <c r="O30" s="185">
        <v>0</v>
      </c>
      <c r="P30" s="187">
        <v>0</v>
      </c>
      <c r="Q30" s="185">
        <v>0</v>
      </c>
      <c r="R30" s="185">
        <v>1300</v>
      </c>
      <c r="S30" s="8"/>
      <c r="T30" s="40"/>
      <c r="U30" s="39"/>
      <c r="V30" s="39"/>
      <c r="W30" s="40"/>
      <c r="X30" s="40"/>
      <c r="Y30" s="40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</row>
    <row r="31" spans="1:85" s="9" customFormat="1" ht="50.25" customHeight="1" x14ac:dyDescent="0.25">
      <c r="A31" s="178">
        <v>16</v>
      </c>
      <c r="B31" s="107" t="s">
        <v>75</v>
      </c>
      <c r="C31" s="106" t="s">
        <v>20</v>
      </c>
      <c r="D31" s="106" t="s">
        <v>176</v>
      </c>
      <c r="E31" s="106" t="s">
        <v>175</v>
      </c>
      <c r="F31" s="185">
        <v>325</v>
      </c>
      <c r="G31" s="184" t="s">
        <v>162</v>
      </c>
      <c r="H31" s="184" t="s">
        <v>162</v>
      </c>
      <c r="I31" s="186">
        <v>0</v>
      </c>
      <c r="J31" s="185">
        <v>0</v>
      </c>
      <c r="K31" s="185">
        <v>0</v>
      </c>
      <c r="L31" s="185">
        <v>0</v>
      </c>
      <c r="M31" s="187">
        <v>0</v>
      </c>
      <c r="N31" s="185">
        <v>0</v>
      </c>
      <c r="O31" s="185">
        <v>0</v>
      </c>
      <c r="P31" s="187">
        <v>0</v>
      </c>
      <c r="Q31" s="185">
        <v>0</v>
      </c>
      <c r="R31" s="185">
        <v>325</v>
      </c>
      <c r="S31" s="8"/>
      <c r="T31" s="40"/>
      <c r="U31" s="39"/>
      <c r="V31" s="39"/>
      <c r="W31" s="40"/>
      <c r="X31" s="40"/>
      <c r="Y31" s="40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</row>
    <row r="32" spans="1:85" s="9" customFormat="1" ht="49.5" customHeight="1" x14ac:dyDescent="0.25">
      <c r="A32" s="178">
        <v>17</v>
      </c>
      <c r="B32" s="107" t="s">
        <v>75</v>
      </c>
      <c r="C32" s="106" t="s">
        <v>20</v>
      </c>
      <c r="D32" s="106" t="s">
        <v>177</v>
      </c>
      <c r="E32" s="106" t="s">
        <v>175</v>
      </c>
      <c r="F32" s="185">
        <v>325</v>
      </c>
      <c r="G32" s="184" t="s">
        <v>162</v>
      </c>
      <c r="H32" s="184" t="s">
        <v>162</v>
      </c>
      <c r="I32" s="186">
        <v>0</v>
      </c>
      <c r="J32" s="185">
        <v>0</v>
      </c>
      <c r="K32" s="185">
        <v>0</v>
      </c>
      <c r="L32" s="185">
        <v>0</v>
      </c>
      <c r="M32" s="187">
        <v>0</v>
      </c>
      <c r="N32" s="185">
        <v>0</v>
      </c>
      <c r="O32" s="185">
        <v>0</v>
      </c>
      <c r="P32" s="187">
        <v>0</v>
      </c>
      <c r="Q32" s="185">
        <v>0</v>
      </c>
      <c r="R32" s="185">
        <v>325</v>
      </c>
      <c r="S32" s="8"/>
      <c r="T32" s="40"/>
      <c r="U32" s="39"/>
      <c r="V32" s="39"/>
      <c r="W32" s="40"/>
      <c r="X32" s="40"/>
      <c r="Y32" s="40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</row>
    <row r="33" spans="1:85" ht="15" customHeight="1" x14ac:dyDescent="0.25">
      <c r="A33" s="190" t="s">
        <v>49</v>
      </c>
      <c r="B33" s="191"/>
      <c r="C33" s="191"/>
      <c r="D33" s="191"/>
      <c r="E33" s="191"/>
      <c r="F33" s="191"/>
      <c r="G33" s="191"/>
      <c r="H33" s="191"/>
      <c r="I33" s="192"/>
      <c r="J33" s="1">
        <f t="shared" ref="J33:O33" si="1">SUM(J24:J24)</f>
        <v>0</v>
      </c>
      <c r="K33" s="1">
        <f t="shared" si="1"/>
        <v>0</v>
      </c>
      <c r="L33" s="1">
        <f t="shared" si="1"/>
        <v>0</v>
      </c>
      <c r="M33" s="23">
        <f t="shared" si="1"/>
        <v>0</v>
      </c>
      <c r="N33" s="1">
        <f t="shared" si="1"/>
        <v>0</v>
      </c>
      <c r="O33" s="1">
        <f t="shared" si="1"/>
        <v>0</v>
      </c>
      <c r="P33" s="23">
        <f>SUM(P23:P32)</f>
        <v>2438.9499999999998</v>
      </c>
      <c r="Q33" s="1">
        <f>SUM(Q23:Q32)</f>
        <v>2239.9700000000003</v>
      </c>
      <c r="R33" s="1">
        <f>SUM(R23:R32)</f>
        <v>2180</v>
      </c>
      <c r="S33" s="1" t="s">
        <v>16</v>
      </c>
      <c r="T33" s="39"/>
      <c r="U33" s="39"/>
      <c r="V33" s="39"/>
      <c r="W33" s="39"/>
      <c r="X33" s="39"/>
      <c r="Y33" s="39"/>
    </row>
    <row r="34" spans="1:85" x14ac:dyDescent="0.25">
      <c r="A34" s="190" t="s">
        <v>50</v>
      </c>
      <c r="B34" s="191"/>
      <c r="C34" s="191"/>
      <c r="D34" s="191"/>
      <c r="E34" s="191"/>
      <c r="F34" s="191"/>
      <c r="G34" s="191"/>
      <c r="H34" s="191"/>
      <c r="I34" s="192"/>
      <c r="J34" s="1" t="s">
        <v>16</v>
      </c>
      <c r="K34" s="1" t="s">
        <v>16</v>
      </c>
      <c r="L34" s="1" t="s">
        <v>16</v>
      </c>
      <c r="M34" s="23" t="s">
        <v>16</v>
      </c>
      <c r="N34" s="1" t="s">
        <v>16</v>
      </c>
      <c r="O34" s="1" t="s">
        <v>16</v>
      </c>
      <c r="P34" s="23">
        <v>2153.4</v>
      </c>
      <c r="Q34" s="1">
        <v>2153.44</v>
      </c>
      <c r="R34" s="1">
        <v>2153.44</v>
      </c>
      <c r="S34" s="1" t="s">
        <v>16</v>
      </c>
      <c r="T34" s="39"/>
      <c r="U34" s="39"/>
      <c r="V34" s="39"/>
      <c r="W34" s="39"/>
      <c r="X34" s="39"/>
      <c r="Y34" s="39"/>
    </row>
    <row r="35" spans="1:85" s="91" customFormat="1" ht="105" x14ac:dyDescent="0.25">
      <c r="A35" s="167">
        <v>21</v>
      </c>
      <c r="B35" s="85" t="s">
        <v>77</v>
      </c>
      <c r="C35" s="84" t="s">
        <v>65</v>
      </c>
      <c r="D35" s="84" t="s">
        <v>126</v>
      </c>
      <c r="E35" s="84" t="s">
        <v>108</v>
      </c>
      <c r="F35" s="147">
        <v>30</v>
      </c>
      <c r="G35" s="145">
        <v>2025</v>
      </c>
      <c r="H35" s="145">
        <v>2025</v>
      </c>
      <c r="I35" s="147">
        <v>0</v>
      </c>
      <c r="J35" s="148">
        <v>0</v>
      </c>
      <c r="K35" s="148">
        <v>0</v>
      </c>
      <c r="L35" s="148">
        <v>0</v>
      </c>
      <c r="M35" s="149">
        <v>0</v>
      </c>
      <c r="N35" s="148">
        <v>0</v>
      </c>
      <c r="O35" s="148">
        <v>0</v>
      </c>
      <c r="P35" s="149">
        <v>0</v>
      </c>
      <c r="Q35" s="148">
        <v>30</v>
      </c>
      <c r="R35" s="148">
        <v>0</v>
      </c>
      <c r="S35" s="82"/>
      <c r="T35" s="96"/>
      <c r="U35" s="96"/>
      <c r="V35" s="96"/>
      <c r="W35" s="96"/>
      <c r="X35" s="96"/>
      <c r="Y35" s="96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5"/>
    </row>
    <row r="36" spans="1:85" ht="51.75" customHeight="1" x14ac:dyDescent="0.25">
      <c r="A36" s="166">
        <v>22</v>
      </c>
      <c r="B36" s="85" t="s">
        <v>74</v>
      </c>
      <c r="C36" s="84" t="s">
        <v>51</v>
      </c>
      <c r="D36" s="84" t="s">
        <v>126</v>
      </c>
      <c r="E36" s="87" t="s">
        <v>163</v>
      </c>
      <c r="F36" s="147">
        <f>SUM(J36:R36)</f>
        <v>788.94</v>
      </c>
      <c r="G36" s="126">
        <v>2023</v>
      </c>
      <c r="H36" s="126">
        <v>2025</v>
      </c>
      <c r="I36" s="147">
        <v>0</v>
      </c>
      <c r="J36" s="148">
        <v>0</v>
      </c>
      <c r="K36" s="148">
        <v>0</v>
      </c>
      <c r="L36" s="148">
        <v>0</v>
      </c>
      <c r="M36" s="149">
        <v>0</v>
      </c>
      <c r="N36" s="148">
        <v>0</v>
      </c>
      <c r="O36" s="148">
        <v>0</v>
      </c>
      <c r="P36" s="149">
        <v>300</v>
      </c>
      <c r="Q36" s="148">
        <v>259.47000000000003</v>
      </c>
      <c r="R36" s="148">
        <v>229.47</v>
      </c>
      <c r="S36" s="11"/>
      <c r="T36" s="39"/>
      <c r="U36" s="39"/>
      <c r="V36" s="39"/>
      <c r="W36" s="39"/>
      <c r="X36" s="39"/>
      <c r="Y36" s="39"/>
    </row>
    <row r="37" spans="1:85" x14ac:dyDescent="0.25">
      <c r="A37" s="190" t="s">
        <v>19</v>
      </c>
      <c r="B37" s="191"/>
      <c r="C37" s="191"/>
      <c r="D37" s="191"/>
      <c r="E37" s="191"/>
      <c r="F37" s="191"/>
      <c r="G37" s="191"/>
      <c r="H37" s="191"/>
      <c r="I37" s="192"/>
      <c r="J37" s="1">
        <f t="shared" ref="J37:R37" si="2">SUM(J36:J36)</f>
        <v>0</v>
      </c>
      <c r="K37" s="1">
        <f t="shared" si="2"/>
        <v>0</v>
      </c>
      <c r="L37" s="1">
        <f t="shared" si="2"/>
        <v>0</v>
      </c>
      <c r="M37" s="23">
        <f t="shared" si="2"/>
        <v>0</v>
      </c>
      <c r="N37" s="1">
        <f t="shared" si="2"/>
        <v>0</v>
      </c>
      <c r="O37" s="1">
        <f t="shared" si="2"/>
        <v>0</v>
      </c>
      <c r="P37" s="23">
        <f xml:space="preserve"> SUM(P35:P36)</f>
        <v>300</v>
      </c>
      <c r="Q37" s="1">
        <f>SUM(Q35:Q36)</f>
        <v>289.47000000000003</v>
      </c>
      <c r="R37" s="1">
        <f t="shared" si="2"/>
        <v>229.47</v>
      </c>
      <c r="S37" s="1" t="s">
        <v>16</v>
      </c>
      <c r="T37" s="39"/>
      <c r="U37" s="39"/>
      <c r="V37" s="39"/>
      <c r="W37" s="39"/>
      <c r="X37" s="39"/>
      <c r="Y37" s="39"/>
    </row>
    <row r="38" spans="1:85" x14ac:dyDescent="0.25">
      <c r="A38" s="190" t="s">
        <v>21</v>
      </c>
      <c r="B38" s="191"/>
      <c r="C38" s="191"/>
      <c r="D38" s="191"/>
      <c r="E38" s="191"/>
      <c r="F38" s="191"/>
      <c r="G38" s="191"/>
      <c r="H38" s="191"/>
      <c r="I38" s="192"/>
      <c r="J38" s="1" t="s">
        <v>16</v>
      </c>
      <c r="K38" s="1" t="s">
        <v>16</v>
      </c>
      <c r="L38" s="1" t="s">
        <v>16</v>
      </c>
      <c r="M38" s="23" t="s">
        <v>16</v>
      </c>
      <c r="N38" s="1" t="s">
        <v>16</v>
      </c>
      <c r="O38" s="1" t="s">
        <v>16</v>
      </c>
      <c r="P38" s="23">
        <v>184.8</v>
      </c>
      <c r="Q38" s="1">
        <v>184.82</v>
      </c>
      <c r="R38" s="1">
        <v>184.82</v>
      </c>
      <c r="S38" s="1" t="s">
        <v>16</v>
      </c>
      <c r="T38" s="39"/>
      <c r="U38" s="39"/>
      <c r="V38" s="39"/>
      <c r="W38" s="39"/>
      <c r="X38" s="39"/>
      <c r="Y38" s="39"/>
    </row>
    <row r="39" spans="1:85" ht="82.5" customHeight="1" x14ac:dyDescent="0.25">
      <c r="A39" s="168">
        <v>23</v>
      </c>
      <c r="B39" s="114" t="s">
        <v>74</v>
      </c>
      <c r="C39" s="113" t="s">
        <v>51</v>
      </c>
      <c r="D39" s="113" t="s">
        <v>72</v>
      </c>
      <c r="E39" s="117" t="s">
        <v>178</v>
      </c>
      <c r="F39" s="102">
        <v>160</v>
      </c>
      <c r="G39" s="104">
        <v>2024</v>
      </c>
      <c r="H39" s="104" t="s">
        <v>141</v>
      </c>
      <c r="I39" s="150">
        <v>0</v>
      </c>
      <c r="J39" s="102">
        <v>0</v>
      </c>
      <c r="K39" s="102">
        <v>0</v>
      </c>
      <c r="L39" s="102">
        <v>0</v>
      </c>
      <c r="M39" s="151">
        <v>0</v>
      </c>
      <c r="N39" s="102">
        <v>0</v>
      </c>
      <c r="O39" s="102">
        <v>0</v>
      </c>
      <c r="P39" s="151">
        <v>160</v>
      </c>
      <c r="Q39" s="102">
        <v>0</v>
      </c>
      <c r="R39" s="102">
        <v>0</v>
      </c>
      <c r="S39" s="1"/>
      <c r="T39" s="39"/>
      <c r="U39" s="39"/>
      <c r="V39" s="39"/>
      <c r="W39" s="39"/>
      <c r="X39" s="39"/>
      <c r="Y39" s="39"/>
    </row>
    <row r="40" spans="1:85" s="105" customFormat="1" ht="84.75" customHeight="1" x14ac:dyDescent="0.25">
      <c r="A40" s="168">
        <v>24</v>
      </c>
      <c r="B40" s="114" t="s">
        <v>74</v>
      </c>
      <c r="C40" s="113" t="s">
        <v>51</v>
      </c>
      <c r="D40" s="113" t="s">
        <v>72</v>
      </c>
      <c r="E40" s="117" t="s">
        <v>178</v>
      </c>
      <c r="F40" s="102">
        <v>160.1</v>
      </c>
      <c r="G40" s="104" t="s">
        <v>162</v>
      </c>
      <c r="H40" s="104" t="s">
        <v>162</v>
      </c>
      <c r="I40" s="150">
        <v>0</v>
      </c>
      <c r="J40" s="102">
        <v>0</v>
      </c>
      <c r="K40" s="102">
        <v>0</v>
      </c>
      <c r="L40" s="102">
        <v>0</v>
      </c>
      <c r="M40" s="151">
        <v>0</v>
      </c>
      <c r="N40" s="102">
        <v>0</v>
      </c>
      <c r="O40" s="102">
        <v>0</v>
      </c>
      <c r="P40" s="151">
        <v>0</v>
      </c>
      <c r="Q40" s="102">
        <v>0</v>
      </c>
      <c r="R40" s="102">
        <v>160.12</v>
      </c>
      <c r="S40" s="82"/>
      <c r="T40" s="109"/>
      <c r="U40" s="109"/>
      <c r="V40" s="109"/>
      <c r="W40" s="109"/>
      <c r="X40" s="109"/>
      <c r="Y40" s="109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108"/>
      <c r="BB40" s="108"/>
      <c r="BC40" s="108"/>
      <c r="BD40" s="108"/>
      <c r="BE40" s="108"/>
      <c r="BF40" s="108"/>
      <c r="BG40" s="108"/>
      <c r="BH40" s="108"/>
      <c r="BI40" s="108"/>
      <c r="BJ40" s="108"/>
      <c r="BK40" s="108"/>
      <c r="BL40" s="108"/>
      <c r="BM40" s="108"/>
      <c r="BN40" s="108"/>
      <c r="BO40" s="108"/>
      <c r="BP40" s="108"/>
      <c r="BQ40" s="108"/>
      <c r="BR40" s="108"/>
      <c r="BS40" s="108"/>
      <c r="BT40" s="108"/>
      <c r="BU40" s="108"/>
      <c r="BV40" s="108"/>
      <c r="BW40" s="108"/>
      <c r="BX40" s="108"/>
      <c r="BY40" s="108"/>
      <c r="BZ40" s="108"/>
      <c r="CA40" s="108"/>
      <c r="CB40" s="108"/>
      <c r="CC40" s="108"/>
      <c r="CD40" s="108"/>
      <c r="CE40" s="108"/>
      <c r="CF40" s="108"/>
      <c r="CG40" s="108"/>
    </row>
    <row r="41" spans="1:85" s="105" customFormat="1" ht="87" customHeight="1" x14ac:dyDescent="0.25">
      <c r="A41" s="168">
        <v>25</v>
      </c>
      <c r="B41" s="114" t="s">
        <v>74</v>
      </c>
      <c r="C41" s="113" t="s">
        <v>51</v>
      </c>
      <c r="D41" s="113" t="s">
        <v>179</v>
      </c>
      <c r="E41" s="117" t="s">
        <v>180</v>
      </c>
      <c r="F41" s="102">
        <v>125</v>
      </c>
      <c r="G41" s="104" t="s">
        <v>141</v>
      </c>
      <c r="H41" s="104" t="s">
        <v>141</v>
      </c>
      <c r="I41" s="150">
        <v>0</v>
      </c>
      <c r="J41" s="102">
        <v>0</v>
      </c>
      <c r="K41" s="102">
        <v>0</v>
      </c>
      <c r="L41" s="102">
        <v>0</v>
      </c>
      <c r="M41" s="151">
        <v>0</v>
      </c>
      <c r="N41" s="102">
        <v>0</v>
      </c>
      <c r="O41" s="102">
        <v>0</v>
      </c>
      <c r="P41" s="151">
        <v>125</v>
      </c>
      <c r="Q41" s="102">
        <v>0</v>
      </c>
      <c r="R41" s="102">
        <v>0</v>
      </c>
      <c r="S41" s="82"/>
      <c r="T41" s="109"/>
      <c r="U41" s="109"/>
      <c r="V41" s="109"/>
      <c r="W41" s="109"/>
      <c r="X41" s="109"/>
      <c r="Y41" s="109"/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/>
      <c r="AM41" s="108"/>
      <c r="AN41" s="108"/>
      <c r="AO41" s="108"/>
      <c r="AP41" s="108"/>
      <c r="AQ41" s="108"/>
      <c r="AR41" s="108"/>
      <c r="AS41" s="108"/>
      <c r="AT41" s="108"/>
      <c r="AU41" s="108"/>
      <c r="AV41" s="108"/>
      <c r="AW41" s="108"/>
      <c r="AX41" s="108"/>
      <c r="AY41" s="108"/>
      <c r="AZ41" s="108"/>
      <c r="BA41" s="108"/>
      <c r="BB41" s="108"/>
      <c r="BC41" s="108"/>
      <c r="BD41" s="108"/>
      <c r="BE41" s="108"/>
      <c r="BF41" s="108"/>
      <c r="BG41" s="108"/>
      <c r="BH41" s="108"/>
      <c r="BI41" s="108"/>
      <c r="BJ41" s="108"/>
      <c r="BK41" s="108"/>
      <c r="BL41" s="108"/>
      <c r="BM41" s="108"/>
      <c r="BN41" s="108"/>
      <c r="BO41" s="108"/>
      <c r="BP41" s="108"/>
      <c r="BQ41" s="108"/>
      <c r="BR41" s="108"/>
      <c r="BS41" s="108"/>
      <c r="BT41" s="108"/>
      <c r="BU41" s="108"/>
      <c r="BV41" s="108"/>
      <c r="BW41" s="108"/>
      <c r="BX41" s="108"/>
      <c r="BY41" s="108"/>
      <c r="BZ41" s="108"/>
      <c r="CA41" s="108"/>
      <c r="CB41" s="108"/>
      <c r="CC41" s="108"/>
      <c r="CD41" s="108"/>
      <c r="CE41" s="108"/>
      <c r="CF41" s="108"/>
      <c r="CG41" s="108"/>
    </row>
    <row r="42" spans="1:85" s="105" customFormat="1" ht="81.75" customHeight="1" x14ac:dyDescent="0.25">
      <c r="A42" s="166">
        <v>26</v>
      </c>
      <c r="B42" s="114" t="s">
        <v>74</v>
      </c>
      <c r="C42" s="113" t="s">
        <v>51</v>
      </c>
      <c r="D42" s="113" t="s">
        <v>181</v>
      </c>
      <c r="E42" s="117" t="s">
        <v>182</v>
      </c>
      <c r="F42" s="102">
        <v>125</v>
      </c>
      <c r="G42" s="104" t="s">
        <v>141</v>
      </c>
      <c r="H42" s="104" t="s">
        <v>141</v>
      </c>
      <c r="I42" s="150">
        <v>0</v>
      </c>
      <c r="J42" s="102">
        <v>0</v>
      </c>
      <c r="K42" s="102">
        <v>0</v>
      </c>
      <c r="L42" s="102">
        <v>0</v>
      </c>
      <c r="M42" s="151">
        <v>0</v>
      </c>
      <c r="N42" s="102">
        <v>0</v>
      </c>
      <c r="O42" s="102">
        <v>0</v>
      </c>
      <c r="P42" s="151">
        <v>125</v>
      </c>
      <c r="Q42" s="102">
        <v>0</v>
      </c>
      <c r="R42" s="102">
        <v>0</v>
      </c>
      <c r="S42" s="82"/>
      <c r="T42" s="109"/>
      <c r="U42" s="109"/>
      <c r="V42" s="109"/>
      <c r="W42" s="109"/>
      <c r="X42" s="109"/>
      <c r="Y42" s="109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/>
      <c r="AM42" s="108"/>
      <c r="AN42" s="108"/>
      <c r="AO42" s="108"/>
      <c r="AP42" s="108"/>
      <c r="AQ42" s="108"/>
      <c r="AR42" s="108"/>
      <c r="AS42" s="108"/>
      <c r="AT42" s="108"/>
      <c r="AU42" s="108"/>
      <c r="AV42" s="108"/>
      <c r="AW42" s="108"/>
      <c r="AX42" s="108"/>
      <c r="AY42" s="108"/>
      <c r="AZ42" s="108"/>
      <c r="BA42" s="108"/>
      <c r="BB42" s="108"/>
      <c r="BC42" s="108"/>
      <c r="BD42" s="108"/>
      <c r="BE42" s="108"/>
      <c r="BF42" s="108"/>
      <c r="BG42" s="108"/>
      <c r="BH42" s="108"/>
      <c r="BI42" s="108"/>
      <c r="BJ42" s="108"/>
      <c r="BK42" s="108"/>
      <c r="BL42" s="108"/>
      <c r="BM42" s="108"/>
      <c r="BN42" s="108"/>
      <c r="BO42" s="108"/>
      <c r="BP42" s="108"/>
      <c r="BQ42" s="108"/>
      <c r="BR42" s="108"/>
      <c r="BS42" s="108"/>
      <c r="BT42" s="108"/>
      <c r="BU42" s="108"/>
      <c r="BV42" s="108"/>
      <c r="BW42" s="108"/>
      <c r="BX42" s="108"/>
      <c r="BY42" s="108"/>
      <c r="BZ42" s="108"/>
      <c r="CA42" s="108"/>
      <c r="CB42" s="108"/>
      <c r="CC42" s="108"/>
      <c r="CD42" s="108"/>
      <c r="CE42" s="108"/>
      <c r="CF42" s="108"/>
      <c r="CG42" s="108"/>
    </row>
    <row r="43" spans="1:85" s="105" customFormat="1" ht="84.75" customHeight="1" x14ac:dyDescent="0.25">
      <c r="A43" s="168">
        <v>27</v>
      </c>
      <c r="B43" s="114" t="s">
        <v>74</v>
      </c>
      <c r="C43" s="113" t="s">
        <v>51</v>
      </c>
      <c r="D43" s="113" t="s">
        <v>181</v>
      </c>
      <c r="E43" s="117" t="s">
        <v>183</v>
      </c>
      <c r="F43" s="102">
        <v>160.1</v>
      </c>
      <c r="G43" s="104" t="s">
        <v>109</v>
      </c>
      <c r="H43" s="104" t="s">
        <v>109</v>
      </c>
      <c r="I43" s="150">
        <v>0</v>
      </c>
      <c r="J43" s="102">
        <v>0</v>
      </c>
      <c r="K43" s="102">
        <v>0</v>
      </c>
      <c r="L43" s="102">
        <v>0</v>
      </c>
      <c r="M43" s="151">
        <v>0</v>
      </c>
      <c r="N43" s="102">
        <v>0</v>
      </c>
      <c r="O43" s="102">
        <v>0</v>
      </c>
      <c r="P43" s="151">
        <v>0</v>
      </c>
      <c r="Q43" s="102">
        <v>160.12</v>
      </c>
      <c r="R43" s="102">
        <v>0</v>
      </c>
      <c r="S43" s="82"/>
      <c r="T43" s="109"/>
      <c r="U43" s="109"/>
      <c r="V43" s="109"/>
      <c r="W43" s="109"/>
      <c r="X43" s="109"/>
      <c r="Y43" s="109"/>
      <c r="Z43" s="108"/>
      <c r="AA43" s="108"/>
      <c r="AB43" s="108"/>
      <c r="AC43" s="108"/>
      <c r="AD43" s="108"/>
      <c r="AE43" s="108"/>
      <c r="AF43" s="108"/>
      <c r="AG43" s="108"/>
      <c r="AH43" s="108"/>
      <c r="AI43" s="108"/>
      <c r="AJ43" s="108"/>
      <c r="AK43" s="108"/>
      <c r="AL43" s="108"/>
      <c r="AM43" s="108"/>
      <c r="AN43" s="108"/>
      <c r="AO43" s="108"/>
      <c r="AP43" s="108"/>
      <c r="AQ43" s="108"/>
      <c r="AR43" s="108"/>
      <c r="AS43" s="108"/>
      <c r="AT43" s="108"/>
      <c r="AU43" s="108"/>
      <c r="AV43" s="108"/>
      <c r="AW43" s="108"/>
      <c r="AX43" s="108"/>
      <c r="AY43" s="108"/>
      <c r="AZ43" s="108"/>
      <c r="BA43" s="108"/>
      <c r="BB43" s="108"/>
      <c r="BC43" s="108"/>
      <c r="BD43" s="108"/>
      <c r="BE43" s="108"/>
      <c r="BF43" s="108"/>
      <c r="BG43" s="108"/>
      <c r="BH43" s="108"/>
      <c r="BI43" s="108"/>
      <c r="BJ43" s="108"/>
      <c r="BK43" s="108"/>
      <c r="BL43" s="108"/>
      <c r="BM43" s="108"/>
      <c r="BN43" s="108"/>
      <c r="BO43" s="108"/>
      <c r="BP43" s="108"/>
      <c r="BQ43" s="108"/>
      <c r="BR43" s="108"/>
      <c r="BS43" s="108"/>
      <c r="BT43" s="108"/>
      <c r="BU43" s="108"/>
      <c r="BV43" s="108"/>
      <c r="BW43" s="108"/>
      <c r="BX43" s="108"/>
      <c r="BY43" s="108"/>
      <c r="BZ43" s="108"/>
      <c r="CA43" s="108"/>
      <c r="CB43" s="108"/>
      <c r="CC43" s="108"/>
      <c r="CD43" s="108"/>
      <c r="CE43" s="108"/>
      <c r="CF43" s="108"/>
      <c r="CG43" s="108"/>
    </row>
    <row r="44" spans="1:85" s="105" customFormat="1" ht="81.75" customHeight="1" x14ac:dyDescent="0.25">
      <c r="A44" s="166">
        <v>28</v>
      </c>
      <c r="B44" s="114" t="s">
        <v>74</v>
      </c>
      <c r="C44" s="113" t="s">
        <v>51</v>
      </c>
      <c r="D44" s="113" t="s">
        <v>184</v>
      </c>
      <c r="E44" s="117" t="s">
        <v>185</v>
      </c>
      <c r="F44" s="102">
        <v>80</v>
      </c>
      <c r="G44" s="104" t="s">
        <v>141</v>
      </c>
      <c r="H44" s="104" t="s">
        <v>141</v>
      </c>
      <c r="I44" s="150">
        <v>0</v>
      </c>
      <c r="J44" s="102">
        <v>0</v>
      </c>
      <c r="K44" s="102">
        <v>0</v>
      </c>
      <c r="L44" s="102">
        <v>0</v>
      </c>
      <c r="M44" s="151">
        <v>0</v>
      </c>
      <c r="N44" s="102">
        <v>0</v>
      </c>
      <c r="O44" s="102">
        <v>0</v>
      </c>
      <c r="P44" s="151">
        <v>80</v>
      </c>
      <c r="Q44" s="102">
        <v>0</v>
      </c>
      <c r="R44" s="102">
        <v>0</v>
      </c>
      <c r="S44" s="82"/>
      <c r="T44" s="109"/>
      <c r="U44" s="109"/>
      <c r="V44" s="109"/>
      <c r="W44" s="109"/>
      <c r="X44" s="109"/>
      <c r="Y44" s="109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08"/>
      <c r="AQ44" s="108"/>
      <c r="AR44" s="108"/>
      <c r="AS44" s="108"/>
      <c r="AT44" s="108"/>
      <c r="AU44" s="108"/>
      <c r="AV44" s="108"/>
      <c r="AW44" s="108"/>
      <c r="AX44" s="108"/>
      <c r="AY44" s="108"/>
      <c r="AZ44" s="108"/>
      <c r="BA44" s="108"/>
      <c r="BB44" s="108"/>
      <c r="BC44" s="108"/>
      <c r="BD44" s="108"/>
      <c r="BE44" s="108"/>
      <c r="BF44" s="108"/>
      <c r="BG44" s="108"/>
      <c r="BH44" s="108"/>
      <c r="BI44" s="108"/>
      <c r="BJ44" s="108"/>
      <c r="BK44" s="108"/>
      <c r="BL44" s="108"/>
      <c r="BM44" s="108"/>
      <c r="BN44" s="108"/>
      <c r="BO44" s="108"/>
      <c r="BP44" s="108"/>
      <c r="BQ44" s="108"/>
      <c r="BR44" s="108"/>
      <c r="BS44" s="108"/>
      <c r="BT44" s="108"/>
      <c r="BU44" s="108"/>
      <c r="BV44" s="108"/>
      <c r="BW44" s="108"/>
      <c r="BX44" s="108"/>
      <c r="BY44" s="108"/>
      <c r="BZ44" s="108"/>
      <c r="CA44" s="108"/>
      <c r="CB44" s="108"/>
      <c r="CC44" s="108"/>
      <c r="CD44" s="108"/>
      <c r="CE44" s="108"/>
      <c r="CF44" s="108"/>
      <c r="CG44" s="108"/>
    </row>
    <row r="45" spans="1:85" ht="80.25" customHeight="1" x14ac:dyDescent="0.25">
      <c r="A45" s="166">
        <v>29</v>
      </c>
      <c r="B45" s="114" t="s">
        <v>74</v>
      </c>
      <c r="C45" s="113" t="s">
        <v>51</v>
      </c>
      <c r="D45" s="113" t="s">
        <v>186</v>
      </c>
      <c r="E45" s="117" t="s">
        <v>187</v>
      </c>
      <c r="F45" s="102">
        <f>SUM(J45:R45)</f>
        <v>964.7</v>
      </c>
      <c r="G45" s="104">
        <v>2024</v>
      </c>
      <c r="H45" s="104">
        <v>2026</v>
      </c>
      <c r="I45" s="150">
        <v>0</v>
      </c>
      <c r="J45" s="102">
        <v>0</v>
      </c>
      <c r="K45" s="102">
        <v>0</v>
      </c>
      <c r="L45" s="102">
        <v>0</v>
      </c>
      <c r="M45" s="151">
        <v>0</v>
      </c>
      <c r="N45" s="102">
        <v>0</v>
      </c>
      <c r="O45" s="102">
        <v>0</v>
      </c>
      <c r="P45" s="151">
        <v>320.7</v>
      </c>
      <c r="Q45" s="102">
        <v>322</v>
      </c>
      <c r="R45" s="102">
        <v>322</v>
      </c>
      <c r="S45" s="11"/>
      <c r="T45" s="39"/>
      <c r="U45" s="39"/>
      <c r="V45" s="39"/>
      <c r="W45" s="39"/>
      <c r="X45" s="39"/>
      <c r="Y45" s="39"/>
    </row>
    <row r="46" spans="1:85" x14ac:dyDescent="0.25">
      <c r="A46" s="190" t="s">
        <v>52</v>
      </c>
      <c r="B46" s="191"/>
      <c r="C46" s="191"/>
      <c r="D46" s="191"/>
      <c r="E46" s="191"/>
      <c r="F46" s="191"/>
      <c r="G46" s="191"/>
      <c r="H46" s="191"/>
      <c r="I46" s="192"/>
      <c r="J46" s="1">
        <f t="shared" ref="J46:O46" si="3">SUM(J45:J45)</f>
        <v>0</v>
      </c>
      <c r="K46" s="1">
        <f t="shared" si="3"/>
        <v>0</v>
      </c>
      <c r="L46" s="1">
        <f t="shared" si="3"/>
        <v>0</v>
      </c>
      <c r="M46" s="23">
        <f t="shared" si="3"/>
        <v>0</v>
      </c>
      <c r="N46" s="1">
        <f t="shared" si="3"/>
        <v>0</v>
      </c>
      <c r="O46" s="1">
        <f t="shared" si="3"/>
        <v>0</v>
      </c>
      <c r="P46" s="23">
        <f>SUM(P39:P45)</f>
        <v>810.7</v>
      </c>
      <c r="Q46" s="1">
        <f>SUM(Q39:Q45)</f>
        <v>482.12</v>
      </c>
      <c r="R46" s="1">
        <f>SUM(R39:R45)</f>
        <v>482.12</v>
      </c>
      <c r="S46" s="1" t="s">
        <v>16</v>
      </c>
      <c r="T46" s="39"/>
      <c r="U46" s="39"/>
      <c r="V46" s="39"/>
      <c r="W46" s="39"/>
      <c r="X46" s="39"/>
      <c r="Y46" s="39"/>
    </row>
    <row r="47" spans="1:85" x14ac:dyDescent="0.25">
      <c r="A47" s="190" t="s">
        <v>53</v>
      </c>
      <c r="B47" s="191"/>
      <c r="C47" s="191"/>
      <c r="D47" s="191"/>
      <c r="E47" s="191"/>
      <c r="F47" s="191"/>
      <c r="G47" s="191"/>
      <c r="H47" s="191"/>
      <c r="I47" s="192"/>
      <c r="J47" s="1" t="s">
        <v>16</v>
      </c>
      <c r="K47" s="1" t="s">
        <v>16</v>
      </c>
      <c r="L47" s="1" t="s">
        <v>16</v>
      </c>
      <c r="M47" s="23" t="s">
        <v>16</v>
      </c>
      <c r="N47" s="1" t="s">
        <v>16</v>
      </c>
      <c r="O47" s="1" t="s">
        <v>16</v>
      </c>
      <c r="P47" s="23">
        <v>482.1</v>
      </c>
      <c r="Q47" s="1">
        <v>482.12</v>
      </c>
      <c r="R47" s="1">
        <v>482.12</v>
      </c>
      <c r="S47" s="1" t="s">
        <v>16</v>
      </c>
      <c r="T47" s="39"/>
      <c r="U47" s="39"/>
      <c r="V47" s="39"/>
      <c r="W47" s="39"/>
      <c r="X47" s="39"/>
      <c r="Y47" s="39"/>
    </row>
    <row r="48" spans="1:85" s="83" customFormat="1" ht="52.5" customHeight="1" x14ac:dyDescent="0.25">
      <c r="A48" s="169">
        <v>30</v>
      </c>
      <c r="B48" s="85" t="s">
        <v>74</v>
      </c>
      <c r="C48" s="146" t="s">
        <v>51</v>
      </c>
      <c r="D48" s="146" t="s">
        <v>158</v>
      </c>
      <c r="E48" s="146" t="s">
        <v>159</v>
      </c>
      <c r="F48" s="152">
        <f>SUM(J48:R48)</f>
        <v>123.5</v>
      </c>
      <c r="G48" s="153">
        <v>2024</v>
      </c>
      <c r="H48" s="153">
        <v>2024</v>
      </c>
      <c r="I48" s="153">
        <v>0</v>
      </c>
      <c r="J48" s="154">
        <v>0</v>
      </c>
      <c r="K48" s="154">
        <v>0</v>
      </c>
      <c r="L48" s="154">
        <v>0</v>
      </c>
      <c r="M48" s="155">
        <v>0</v>
      </c>
      <c r="N48" s="154">
        <v>0</v>
      </c>
      <c r="O48" s="154">
        <v>0</v>
      </c>
      <c r="P48" s="155">
        <v>123.5</v>
      </c>
      <c r="Q48" s="154">
        <v>0</v>
      </c>
      <c r="R48" s="154">
        <v>0</v>
      </c>
      <c r="S48" s="82"/>
      <c r="T48" s="89"/>
      <c r="U48" s="89"/>
      <c r="V48" s="89"/>
      <c r="W48" s="89"/>
      <c r="X48" s="89"/>
      <c r="Y48" s="89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88"/>
      <c r="BL48" s="88"/>
      <c r="BM48" s="88"/>
      <c r="BN48" s="88"/>
      <c r="BO48" s="88"/>
      <c r="BP48" s="88"/>
      <c r="BQ48" s="88"/>
      <c r="BR48" s="88"/>
      <c r="BS48" s="88"/>
      <c r="BT48" s="88"/>
      <c r="BU48" s="88"/>
      <c r="BV48" s="88"/>
      <c r="BW48" s="88"/>
      <c r="BX48" s="88"/>
      <c r="BY48" s="88"/>
      <c r="BZ48" s="88"/>
      <c r="CA48" s="88"/>
      <c r="CB48" s="88"/>
      <c r="CC48" s="88"/>
      <c r="CD48" s="88"/>
      <c r="CE48" s="88"/>
      <c r="CF48" s="88"/>
      <c r="CG48" s="88"/>
    </row>
    <row r="49" spans="1:85" s="83" customFormat="1" ht="45" x14ac:dyDescent="0.25">
      <c r="A49" s="169">
        <v>31</v>
      </c>
      <c r="B49" s="85" t="s">
        <v>74</v>
      </c>
      <c r="C49" s="146" t="s">
        <v>51</v>
      </c>
      <c r="D49" s="146" t="s">
        <v>158</v>
      </c>
      <c r="E49" s="146" t="s">
        <v>160</v>
      </c>
      <c r="F49" s="152">
        <f>SUM(J49:R49)</f>
        <v>127.8</v>
      </c>
      <c r="G49" s="153">
        <v>2025</v>
      </c>
      <c r="H49" s="153">
        <v>2025</v>
      </c>
      <c r="I49" s="153">
        <v>0</v>
      </c>
      <c r="J49" s="154">
        <v>0</v>
      </c>
      <c r="K49" s="154">
        <v>0</v>
      </c>
      <c r="L49" s="154">
        <v>0</v>
      </c>
      <c r="M49" s="155">
        <v>0</v>
      </c>
      <c r="N49" s="154">
        <v>0</v>
      </c>
      <c r="O49" s="154">
        <v>0</v>
      </c>
      <c r="P49" s="154">
        <v>0</v>
      </c>
      <c r="Q49" s="154">
        <v>127.8</v>
      </c>
      <c r="R49" s="154">
        <v>0</v>
      </c>
      <c r="S49" s="82"/>
      <c r="T49" s="89"/>
      <c r="U49" s="89"/>
      <c r="V49" s="89"/>
      <c r="W49" s="89"/>
      <c r="X49" s="89"/>
      <c r="Y49" s="89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88"/>
      <c r="AX49" s="88"/>
      <c r="AY49" s="88"/>
      <c r="AZ49" s="88"/>
      <c r="BA49" s="88"/>
      <c r="BB49" s="88"/>
      <c r="BC49" s="88"/>
      <c r="BD49" s="88"/>
      <c r="BE49" s="88"/>
      <c r="BF49" s="88"/>
      <c r="BG49" s="88"/>
      <c r="BH49" s="88"/>
      <c r="BI49" s="88"/>
      <c r="BJ49" s="88"/>
      <c r="BK49" s="88"/>
      <c r="BL49" s="88"/>
      <c r="BM49" s="88"/>
      <c r="BN49" s="88"/>
      <c r="BO49" s="88"/>
      <c r="BP49" s="88"/>
      <c r="BQ49" s="88"/>
      <c r="BR49" s="88"/>
      <c r="BS49" s="88"/>
      <c r="BT49" s="88"/>
      <c r="BU49" s="88"/>
      <c r="BV49" s="88"/>
      <c r="BW49" s="88"/>
      <c r="BX49" s="88"/>
      <c r="BY49" s="88"/>
      <c r="BZ49" s="88"/>
      <c r="CA49" s="88"/>
      <c r="CB49" s="88"/>
      <c r="CC49" s="88"/>
      <c r="CD49" s="88"/>
      <c r="CE49" s="88"/>
      <c r="CF49" s="88"/>
      <c r="CG49" s="88"/>
    </row>
    <row r="50" spans="1:85" s="29" customFormat="1" ht="56.25" customHeight="1" x14ac:dyDescent="0.25">
      <c r="A50" s="103">
        <v>32</v>
      </c>
      <c r="B50" s="10" t="s">
        <v>74</v>
      </c>
      <c r="C50" s="92" t="s">
        <v>51</v>
      </c>
      <c r="D50" s="94" t="s">
        <v>158</v>
      </c>
      <c r="E50" s="94" t="s">
        <v>161</v>
      </c>
      <c r="F50" s="102">
        <f>SUM(J50:R50)</f>
        <v>132.4</v>
      </c>
      <c r="G50" s="104" t="s">
        <v>162</v>
      </c>
      <c r="H50" s="104" t="s">
        <v>162</v>
      </c>
      <c r="I50" s="150">
        <v>0</v>
      </c>
      <c r="J50" s="102">
        <v>0</v>
      </c>
      <c r="K50" s="102">
        <v>0</v>
      </c>
      <c r="L50" s="102">
        <v>0</v>
      </c>
      <c r="M50" s="156">
        <v>0</v>
      </c>
      <c r="N50" s="102">
        <v>0</v>
      </c>
      <c r="O50" s="102">
        <v>0</v>
      </c>
      <c r="P50" s="154">
        <v>0</v>
      </c>
      <c r="Q50" s="154">
        <v>0</v>
      </c>
      <c r="R50" s="102">
        <v>132.4</v>
      </c>
      <c r="S50" s="8"/>
      <c r="T50" s="42"/>
      <c r="U50" s="39"/>
      <c r="V50" s="39"/>
      <c r="W50" s="42"/>
      <c r="X50" s="42"/>
      <c r="Y50" s="42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</row>
    <row r="51" spans="1:85" ht="15" customHeight="1" x14ac:dyDescent="0.25">
      <c r="A51" s="190" t="s">
        <v>24</v>
      </c>
      <c r="B51" s="191"/>
      <c r="C51" s="191"/>
      <c r="D51" s="191"/>
      <c r="E51" s="191"/>
      <c r="F51" s="191"/>
      <c r="G51" s="191"/>
      <c r="H51" s="191"/>
      <c r="I51" s="192"/>
      <c r="J51" s="1">
        <f t="shared" ref="J51:O51" si="4">SUM(J50:J50)</f>
        <v>0</v>
      </c>
      <c r="K51" s="1">
        <f t="shared" si="4"/>
        <v>0</v>
      </c>
      <c r="L51" s="1">
        <f t="shared" si="4"/>
        <v>0</v>
      </c>
      <c r="M51" s="23">
        <f t="shared" si="4"/>
        <v>0</v>
      </c>
      <c r="N51" s="1">
        <f t="shared" si="4"/>
        <v>0</v>
      </c>
      <c r="O51" s="1">
        <f t="shared" si="4"/>
        <v>0</v>
      </c>
      <c r="P51" s="23">
        <f>SUM(P48:P50)</f>
        <v>123.5</v>
      </c>
      <c r="Q51" s="1">
        <f>SUM(Q48:Q50)</f>
        <v>127.8</v>
      </c>
      <c r="R51" s="1">
        <f>SUM(R48:R50)</f>
        <v>132.4</v>
      </c>
      <c r="S51" s="1" t="s">
        <v>16</v>
      </c>
      <c r="T51" s="39"/>
      <c r="U51" s="39"/>
      <c r="V51" s="39"/>
      <c r="W51" s="39"/>
      <c r="X51" s="39"/>
      <c r="Y51" s="39"/>
    </row>
    <row r="52" spans="1:85" x14ac:dyDescent="0.25">
      <c r="A52" s="190" t="s">
        <v>25</v>
      </c>
      <c r="B52" s="191"/>
      <c r="C52" s="191"/>
      <c r="D52" s="191"/>
      <c r="E52" s="191"/>
      <c r="F52" s="191"/>
      <c r="G52" s="191"/>
      <c r="H52" s="191"/>
      <c r="I52" s="192"/>
      <c r="J52" s="1" t="s">
        <v>16</v>
      </c>
      <c r="K52" s="1" t="s">
        <v>16</v>
      </c>
      <c r="L52" s="1" t="s">
        <v>16</v>
      </c>
      <c r="M52" s="23" t="s">
        <v>16</v>
      </c>
      <c r="N52" s="1" t="s">
        <v>16</v>
      </c>
      <c r="O52" s="1" t="s">
        <v>16</v>
      </c>
      <c r="P52" s="23">
        <v>123.5</v>
      </c>
      <c r="Q52" s="1">
        <v>127.8</v>
      </c>
      <c r="R52" s="1">
        <v>132.4</v>
      </c>
      <c r="S52" s="1" t="s">
        <v>16</v>
      </c>
      <c r="T52" s="39"/>
      <c r="U52" s="44"/>
      <c r="V52" s="44"/>
      <c r="W52" s="39"/>
      <c r="X52" s="39"/>
      <c r="Y52" s="39"/>
    </row>
    <row r="53" spans="1:85" s="112" customFormat="1" ht="105" x14ac:dyDescent="0.25">
      <c r="A53" s="169">
        <v>33</v>
      </c>
      <c r="B53" s="121" t="s">
        <v>188</v>
      </c>
      <c r="C53" s="123" t="s">
        <v>189</v>
      </c>
      <c r="D53" s="123" t="s">
        <v>57</v>
      </c>
      <c r="E53" s="123" t="s">
        <v>190</v>
      </c>
      <c r="F53" s="151">
        <v>3600</v>
      </c>
      <c r="G53" s="123">
        <v>2024</v>
      </c>
      <c r="H53" s="123">
        <v>2026</v>
      </c>
      <c r="I53" s="157">
        <v>0</v>
      </c>
      <c r="J53" s="151">
        <v>0</v>
      </c>
      <c r="K53" s="151">
        <v>0</v>
      </c>
      <c r="L53" s="151">
        <v>0</v>
      </c>
      <c r="M53" s="151">
        <v>0</v>
      </c>
      <c r="N53" s="151">
        <v>0</v>
      </c>
      <c r="O53" s="151">
        <v>0</v>
      </c>
      <c r="P53" s="151">
        <v>1200</v>
      </c>
      <c r="Q53" s="151">
        <v>1200</v>
      </c>
      <c r="R53" s="151">
        <v>1200</v>
      </c>
      <c r="S53" s="82"/>
      <c r="T53" s="116"/>
      <c r="U53" s="90"/>
      <c r="V53" s="90"/>
      <c r="W53" s="116"/>
      <c r="X53" s="116"/>
      <c r="Y53" s="116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  <c r="AR53" s="115"/>
      <c r="AS53" s="115"/>
      <c r="AT53" s="115"/>
      <c r="AU53" s="115"/>
      <c r="AV53" s="115"/>
      <c r="AW53" s="115"/>
      <c r="AX53" s="115"/>
      <c r="AY53" s="115"/>
      <c r="AZ53" s="115"/>
      <c r="BA53" s="115"/>
      <c r="BB53" s="115"/>
      <c r="BC53" s="115"/>
      <c r="BD53" s="115"/>
      <c r="BE53" s="115"/>
      <c r="BF53" s="115"/>
      <c r="BG53" s="115"/>
      <c r="BH53" s="115"/>
      <c r="BI53" s="115"/>
      <c r="BJ53" s="115"/>
      <c r="BK53" s="115"/>
      <c r="BL53" s="115"/>
      <c r="BM53" s="115"/>
      <c r="BN53" s="115"/>
      <c r="BO53" s="115"/>
      <c r="BP53" s="115"/>
      <c r="BQ53" s="115"/>
      <c r="BR53" s="115"/>
      <c r="BS53" s="115"/>
      <c r="BT53" s="115"/>
      <c r="BU53" s="115"/>
      <c r="BV53" s="115"/>
      <c r="BW53" s="115"/>
      <c r="BX53" s="115"/>
      <c r="BY53" s="115"/>
      <c r="BZ53" s="115"/>
      <c r="CA53" s="115"/>
      <c r="CB53" s="115"/>
      <c r="CC53" s="115"/>
      <c r="CD53" s="115"/>
      <c r="CE53" s="115"/>
      <c r="CF53" s="115"/>
      <c r="CG53" s="115"/>
    </row>
    <row r="54" spans="1:85" s="112" customFormat="1" ht="120" x14ac:dyDescent="0.25">
      <c r="A54" s="169">
        <v>34</v>
      </c>
      <c r="B54" s="121" t="s">
        <v>191</v>
      </c>
      <c r="C54" s="123" t="s">
        <v>192</v>
      </c>
      <c r="D54" s="123" t="s">
        <v>57</v>
      </c>
      <c r="E54" s="123" t="s">
        <v>193</v>
      </c>
      <c r="F54" s="151">
        <v>3600</v>
      </c>
      <c r="G54" s="123">
        <v>2024</v>
      </c>
      <c r="H54" s="123">
        <v>2026</v>
      </c>
      <c r="I54" s="157">
        <v>0</v>
      </c>
      <c r="J54" s="151">
        <v>0</v>
      </c>
      <c r="K54" s="151">
        <v>0</v>
      </c>
      <c r="L54" s="151">
        <v>0</v>
      </c>
      <c r="M54" s="151">
        <v>0</v>
      </c>
      <c r="N54" s="151">
        <v>0</v>
      </c>
      <c r="O54" s="151">
        <v>0</v>
      </c>
      <c r="P54" s="151">
        <v>1200</v>
      </c>
      <c r="Q54" s="151">
        <v>1200</v>
      </c>
      <c r="R54" s="151">
        <v>1200</v>
      </c>
      <c r="S54" s="82"/>
      <c r="T54" s="116"/>
      <c r="U54" s="90"/>
      <c r="V54" s="90"/>
      <c r="W54" s="116"/>
      <c r="X54" s="116"/>
      <c r="Y54" s="116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15"/>
      <c r="AV54" s="115"/>
      <c r="AW54" s="115"/>
      <c r="AX54" s="115"/>
      <c r="AY54" s="115"/>
      <c r="AZ54" s="115"/>
      <c r="BA54" s="115"/>
      <c r="BB54" s="115"/>
      <c r="BC54" s="115"/>
      <c r="BD54" s="115"/>
      <c r="BE54" s="115"/>
      <c r="BF54" s="115"/>
      <c r="BG54" s="115"/>
      <c r="BH54" s="115"/>
      <c r="BI54" s="115"/>
      <c r="BJ54" s="115"/>
      <c r="BK54" s="115"/>
      <c r="BL54" s="115"/>
      <c r="BM54" s="115"/>
      <c r="BN54" s="115"/>
      <c r="BO54" s="115"/>
      <c r="BP54" s="115"/>
      <c r="BQ54" s="115"/>
      <c r="BR54" s="115"/>
      <c r="BS54" s="115"/>
      <c r="BT54" s="115"/>
      <c r="BU54" s="115"/>
      <c r="BV54" s="115"/>
      <c r="BW54" s="115"/>
      <c r="BX54" s="115"/>
      <c r="BY54" s="115"/>
      <c r="BZ54" s="115"/>
      <c r="CA54" s="115"/>
      <c r="CB54" s="115"/>
      <c r="CC54" s="115"/>
      <c r="CD54" s="115"/>
      <c r="CE54" s="115"/>
      <c r="CF54" s="115"/>
      <c r="CG54" s="115"/>
    </row>
    <row r="55" spans="1:85" s="112" customFormat="1" ht="105" x14ac:dyDescent="0.25">
      <c r="A55" s="169">
        <v>35</v>
      </c>
      <c r="B55" s="121" t="s">
        <v>106</v>
      </c>
      <c r="C55" s="123" t="s">
        <v>194</v>
      </c>
      <c r="D55" s="123" t="s">
        <v>57</v>
      </c>
      <c r="E55" s="123" t="s">
        <v>195</v>
      </c>
      <c r="F55" s="151">
        <f>SUM(J55:R55)</f>
        <v>56970.2</v>
      </c>
      <c r="G55" s="123">
        <v>2024</v>
      </c>
      <c r="H55" s="123">
        <v>2026</v>
      </c>
      <c r="I55" s="157">
        <v>0</v>
      </c>
      <c r="J55" s="151">
        <v>0</v>
      </c>
      <c r="K55" s="151">
        <v>0</v>
      </c>
      <c r="L55" s="151">
        <v>0</v>
      </c>
      <c r="M55" s="151">
        <v>0</v>
      </c>
      <c r="N55" s="151">
        <v>0</v>
      </c>
      <c r="O55" s="151">
        <v>0</v>
      </c>
      <c r="P55" s="151">
        <v>18992.099999999999</v>
      </c>
      <c r="Q55" s="151">
        <v>18990.099999999999</v>
      </c>
      <c r="R55" s="151">
        <v>18988</v>
      </c>
      <c r="S55" s="82"/>
      <c r="T55" s="116"/>
      <c r="U55" s="90"/>
      <c r="V55" s="90"/>
      <c r="W55" s="116"/>
      <c r="X55" s="116"/>
      <c r="Y55" s="116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  <c r="AX55" s="115"/>
      <c r="AY55" s="115"/>
      <c r="AZ55" s="115"/>
      <c r="BA55" s="115"/>
      <c r="BB55" s="115"/>
      <c r="BC55" s="115"/>
      <c r="BD55" s="115"/>
      <c r="BE55" s="115"/>
      <c r="BF55" s="115"/>
      <c r="BG55" s="115"/>
      <c r="BH55" s="115"/>
      <c r="BI55" s="115"/>
      <c r="BJ55" s="115"/>
      <c r="BK55" s="115"/>
      <c r="BL55" s="115"/>
      <c r="BM55" s="115"/>
      <c r="BN55" s="115"/>
      <c r="BO55" s="115"/>
      <c r="BP55" s="115"/>
      <c r="BQ55" s="115"/>
      <c r="BR55" s="115"/>
      <c r="BS55" s="115"/>
      <c r="BT55" s="115"/>
      <c r="BU55" s="115"/>
      <c r="BV55" s="115"/>
      <c r="BW55" s="115"/>
      <c r="BX55" s="115"/>
      <c r="BY55" s="115"/>
      <c r="BZ55" s="115"/>
      <c r="CA55" s="115"/>
      <c r="CB55" s="115"/>
      <c r="CC55" s="115"/>
      <c r="CD55" s="115"/>
      <c r="CE55" s="115"/>
      <c r="CF55" s="115"/>
      <c r="CG55" s="115"/>
    </row>
    <row r="56" spans="1:85" s="112" customFormat="1" ht="111.75" customHeight="1" x14ac:dyDescent="0.25">
      <c r="A56" s="169">
        <v>36</v>
      </c>
      <c r="B56" s="121" t="s">
        <v>196</v>
      </c>
      <c r="C56" s="123" t="s">
        <v>197</v>
      </c>
      <c r="D56" s="123" t="s">
        <v>57</v>
      </c>
      <c r="E56" s="123" t="s">
        <v>198</v>
      </c>
      <c r="F56" s="151">
        <v>900</v>
      </c>
      <c r="G56" s="123">
        <v>2024</v>
      </c>
      <c r="H56" s="123">
        <v>2026</v>
      </c>
      <c r="I56" s="157">
        <v>0</v>
      </c>
      <c r="J56" s="151">
        <v>0</v>
      </c>
      <c r="K56" s="151">
        <v>0</v>
      </c>
      <c r="L56" s="151">
        <v>0</v>
      </c>
      <c r="M56" s="151">
        <v>0</v>
      </c>
      <c r="N56" s="151">
        <v>0</v>
      </c>
      <c r="O56" s="151">
        <v>0</v>
      </c>
      <c r="P56" s="151">
        <v>300</v>
      </c>
      <c r="Q56" s="151">
        <v>300</v>
      </c>
      <c r="R56" s="151">
        <v>300</v>
      </c>
      <c r="S56" s="82"/>
      <c r="T56" s="116"/>
      <c r="U56" s="90"/>
      <c r="V56" s="90"/>
      <c r="W56" s="116"/>
      <c r="X56" s="116"/>
      <c r="Y56" s="116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  <c r="AR56" s="115"/>
      <c r="AS56" s="115"/>
      <c r="AT56" s="115"/>
      <c r="AU56" s="115"/>
      <c r="AV56" s="115"/>
      <c r="AW56" s="115"/>
      <c r="AX56" s="115"/>
      <c r="AY56" s="115"/>
      <c r="AZ56" s="115"/>
      <c r="BA56" s="115"/>
      <c r="BB56" s="115"/>
      <c r="BC56" s="115"/>
      <c r="BD56" s="115"/>
      <c r="BE56" s="115"/>
      <c r="BF56" s="115"/>
      <c r="BG56" s="115"/>
      <c r="BH56" s="115"/>
      <c r="BI56" s="115"/>
      <c r="BJ56" s="115"/>
      <c r="BK56" s="115"/>
      <c r="BL56" s="115"/>
      <c r="BM56" s="115"/>
      <c r="BN56" s="115"/>
      <c r="BO56" s="115"/>
      <c r="BP56" s="115"/>
      <c r="BQ56" s="115"/>
      <c r="BR56" s="115"/>
      <c r="BS56" s="115"/>
      <c r="BT56" s="115"/>
      <c r="BU56" s="115"/>
      <c r="BV56" s="115"/>
      <c r="BW56" s="115"/>
      <c r="BX56" s="115"/>
      <c r="BY56" s="115"/>
      <c r="BZ56" s="115"/>
      <c r="CA56" s="115"/>
      <c r="CB56" s="115"/>
      <c r="CC56" s="115"/>
      <c r="CD56" s="115"/>
      <c r="CE56" s="115"/>
      <c r="CF56" s="115"/>
      <c r="CG56" s="115"/>
    </row>
    <row r="57" spans="1:85" s="112" customFormat="1" ht="105" x14ac:dyDescent="0.25">
      <c r="A57" s="169">
        <v>37</v>
      </c>
      <c r="B57" s="122" t="s">
        <v>103</v>
      </c>
      <c r="C57" s="123" t="s">
        <v>104</v>
      </c>
      <c r="D57" s="123" t="s">
        <v>57</v>
      </c>
      <c r="E57" s="123" t="s">
        <v>199</v>
      </c>
      <c r="F57" s="151">
        <v>20000</v>
      </c>
      <c r="G57" s="123">
        <v>2024</v>
      </c>
      <c r="H57" s="123">
        <v>2024</v>
      </c>
      <c r="I57" s="157">
        <v>0</v>
      </c>
      <c r="J57" s="151">
        <v>0</v>
      </c>
      <c r="K57" s="151">
        <v>0</v>
      </c>
      <c r="L57" s="151">
        <v>0</v>
      </c>
      <c r="M57" s="151">
        <v>0</v>
      </c>
      <c r="N57" s="151">
        <v>0</v>
      </c>
      <c r="O57" s="151">
        <v>0</v>
      </c>
      <c r="P57" s="151">
        <v>20000</v>
      </c>
      <c r="Q57" s="151">
        <v>0</v>
      </c>
      <c r="R57" s="151">
        <v>0</v>
      </c>
      <c r="S57" s="82"/>
      <c r="T57" s="116"/>
      <c r="U57" s="90"/>
      <c r="V57" s="90"/>
      <c r="W57" s="116"/>
      <c r="X57" s="116"/>
      <c r="Y57" s="116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  <c r="AR57" s="115"/>
      <c r="AS57" s="115"/>
      <c r="AT57" s="115"/>
      <c r="AU57" s="115"/>
      <c r="AV57" s="115"/>
      <c r="AW57" s="115"/>
      <c r="AX57" s="115"/>
      <c r="AY57" s="115"/>
      <c r="AZ57" s="115"/>
      <c r="BA57" s="115"/>
      <c r="BB57" s="115"/>
      <c r="BC57" s="115"/>
      <c r="BD57" s="115"/>
      <c r="BE57" s="115"/>
      <c r="BF57" s="115"/>
      <c r="BG57" s="115"/>
      <c r="BH57" s="115"/>
      <c r="BI57" s="115"/>
      <c r="BJ57" s="115"/>
      <c r="BK57" s="115"/>
      <c r="BL57" s="115"/>
      <c r="BM57" s="115"/>
      <c r="BN57" s="115"/>
      <c r="BO57" s="115"/>
      <c r="BP57" s="115"/>
      <c r="BQ57" s="115"/>
      <c r="BR57" s="115"/>
      <c r="BS57" s="115"/>
      <c r="BT57" s="115"/>
      <c r="BU57" s="115"/>
      <c r="BV57" s="115"/>
      <c r="BW57" s="115"/>
      <c r="BX57" s="115"/>
      <c r="BY57" s="115"/>
      <c r="BZ57" s="115"/>
      <c r="CA57" s="115"/>
      <c r="CB57" s="115"/>
      <c r="CC57" s="115"/>
      <c r="CD57" s="115"/>
      <c r="CE57" s="115"/>
      <c r="CF57" s="115"/>
      <c r="CG57" s="115"/>
    </row>
    <row r="58" spans="1:85" s="112" customFormat="1" ht="105" x14ac:dyDescent="0.25">
      <c r="A58" s="169">
        <v>38</v>
      </c>
      <c r="B58" s="122" t="s">
        <v>103</v>
      </c>
      <c r="C58" s="123" t="s">
        <v>104</v>
      </c>
      <c r="D58" s="123" t="s">
        <v>57</v>
      </c>
      <c r="E58" s="123" t="s">
        <v>200</v>
      </c>
      <c r="F58" s="151">
        <v>20000</v>
      </c>
      <c r="G58" s="123">
        <v>2025</v>
      </c>
      <c r="H58" s="123">
        <v>2025</v>
      </c>
      <c r="I58" s="157">
        <v>0</v>
      </c>
      <c r="J58" s="151">
        <v>0</v>
      </c>
      <c r="K58" s="151">
        <v>0</v>
      </c>
      <c r="L58" s="151">
        <v>0</v>
      </c>
      <c r="M58" s="151">
        <v>0</v>
      </c>
      <c r="N58" s="151">
        <v>0</v>
      </c>
      <c r="O58" s="151">
        <v>0</v>
      </c>
      <c r="P58" s="151">
        <v>0</v>
      </c>
      <c r="Q58" s="151">
        <v>20000</v>
      </c>
      <c r="R58" s="151">
        <v>0</v>
      </c>
      <c r="S58" s="82"/>
      <c r="T58" s="116"/>
      <c r="U58" s="90"/>
      <c r="V58" s="90"/>
      <c r="W58" s="116"/>
      <c r="X58" s="116"/>
      <c r="Y58" s="116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  <c r="AQ58" s="115"/>
      <c r="AR58" s="115"/>
      <c r="AS58" s="115"/>
      <c r="AT58" s="115"/>
      <c r="AU58" s="115"/>
      <c r="AV58" s="115"/>
      <c r="AW58" s="115"/>
      <c r="AX58" s="115"/>
      <c r="AY58" s="115"/>
      <c r="AZ58" s="115"/>
      <c r="BA58" s="115"/>
      <c r="BB58" s="115"/>
      <c r="BC58" s="115"/>
      <c r="BD58" s="115"/>
      <c r="BE58" s="115"/>
      <c r="BF58" s="115"/>
      <c r="BG58" s="115"/>
      <c r="BH58" s="115"/>
      <c r="BI58" s="115"/>
      <c r="BJ58" s="115"/>
      <c r="BK58" s="115"/>
      <c r="BL58" s="115"/>
      <c r="BM58" s="115"/>
      <c r="BN58" s="115"/>
      <c r="BO58" s="115"/>
      <c r="BP58" s="115"/>
      <c r="BQ58" s="115"/>
      <c r="BR58" s="115"/>
      <c r="BS58" s="115"/>
      <c r="BT58" s="115"/>
      <c r="BU58" s="115"/>
      <c r="BV58" s="115"/>
      <c r="BW58" s="115"/>
      <c r="BX58" s="115"/>
      <c r="BY58" s="115"/>
      <c r="BZ58" s="115"/>
      <c r="CA58" s="115"/>
      <c r="CB58" s="115"/>
      <c r="CC58" s="115"/>
      <c r="CD58" s="115"/>
      <c r="CE58" s="115"/>
      <c r="CF58" s="115"/>
      <c r="CG58" s="115"/>
    </row>
    <row r="59" spans="1:85" s="112" customFormat="1" ht="120" x14ac:dyDescent="0.25">
      <c r="A59" s="169">
        <v>39</v>
      </c>
      <c r="B59" s="122" t="s">
        <v>103</v>
      </c>
      <c r="C59" s="123" t="s">
        <v>104</v>
      </c>
      <c r="D59" s="123" t="s">
        <v>57</v>
      </c>
      <c r="E59" s="123" t="s">
        <v>201</v>
      </c>
      <c r="F59" s="151">
        <v>20000</v>
      </c>
      <c r="G59" s="123">
        <v>2026</v>
      </c>
      <c r="H59" s="123">
        <v>2026</v>
      </c>
      <c r="I59" s="157">
        <v>0</v>
      </c>
      <c r="J59" s="157">
        <v>0</v>
      </c>
      <c r="K59" s="157">
        <v>0</v>
      </c>
      <c r="L59" s="157">
        <v>0</v>
      </c>
      <c r="M59" s="157">
        <v>0</v>
      </c>
      <c r="N59" s="157">
        <v>0</v>
      </c>
      <c r="O59" s="157">
        <v>0</v>
      </c>
      <c r="P59" s="157">
        <v>0</v>
      </c>
      <c r="Q59" s="157">
        <v>0</v>
      </c>
      <c r="R59" s="151">
        <v>20000</v>
      </c>
      <c r="S59" s="82"/>
      <c r="T59" s="116"/>
      <c r="U59" s="90"/>
      <c r="V59" s="90"/>
      <c r="W59" s="116"/>
      <c r="X59" s="116"/>
      <c r="Y59" s="116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  <c r="AN59" s="115"/>
      <c r="AO59" s="115"/>
      <c r="AP59" s="115"/>
      <c r="AQ59" s="115"/>
      <c r="AR59" s="115"/>
      <c r="AS59" s="115"/>
      <c r="AT59" s="115"/>
      <c r="AU59" s="115"/>
      <c r="AV59" s="115"/>
      <c r="AW59" s="115"/>
      <c r="AX59" s="115"/>
      <c r="AY59" s="115"/>
      <c r="AZ59" s="115"/>
      <c r="BA59" s="115"/>
      <c r="BB59" s="115"/>
      <c r="BC59" s="115"/>
      <c r="BD59" s="115"/>
      <c r="BE59" s="115"/>
      <c r="BF59" s="115"/>
      <c r="BG59" s="115"/>
      <c r="BH59" s="115"/>
      <c r="BI59" s="115"/>
      <c r="BJ59" s="115"/>
      <c r="BK59" s="115"/>
      <c r="BL59" s="115"/>
      <c r="BM59" s="115"/>
      <c r="BN59" s="115"/>
      <c r="BO59" s="115"/>
      <c r="BP59" s="115"/>
      <c r="BQ59" s="115"/>
      <c r="BR59" s="115"/>
      <c r="BS59" s="115"/>
      <c r="BT59" s="115"/>
      <c r="BU59" s="115"/>
      <c r="BV59" s="115"/>
      <c r="BW59" s="115"/>
      <c r="BX59" s="115"/>
      <c r="BY59" s="115"/>
      <c r="BZ59" s="115"/>
      <c r="CA59" s="115"/>
      <c r="CB59" s="115"/>
      <c r="CC59" s="115"/>
      <c r="CD59" s="115"/>
      <c r="CE59" s="115"/>
      <c r="CF59" s="115"/>
      <c r="CG59" s="115"/>
    </row>
    <row r="60" spans="1:85" s="112" customFormat="1" ht="75" x14ac:dyDescent="0.25">
      <c r="A60" s="167">
        <v>40</v>
      </c>
      <c r="B60" s="121" t="s">
        <v>75</v>
      </c>
      <c r="C60" s="123" t="s">
        <v>20</v>
      </c>
      <c r="D60" s="123" t="s">
        <v>57</v>
      </c>
      <c r="E60" s="123" t="s">
        <v>202</v>
      </c>
      <c r="F60" s="151">
        <v>1500</v>
      </c>
      <c r="G60" s="123">
        <v>2024</v>
      </c>
      <c r="H60" s="123">
        <v>2026</v>
      </c>
      <c r="I60" s="157">
        <v>0</v>
      </c>
      <c r="J60" s="151">
        <v>0</v>
      </c>
      <c r="K60" s="151">
        <v>0</v>
      </c>
      <c r="L60" s="151">
        <v>0</v>
      </c>
      <c r="M60" s="151">
        <v>0</v>
      </c>
      <c r="N60" s="151">
        <v>0</v>
      </c>
      <c r="O60" s="151">
        <v>0</v>
      </c>
      <c r="P60" s="151">
        <v>500</v>
      </c>
      <c r="Q60" s="151">
        <v>500</v>
      </c>
      <c r="R60" s="151">
        <v>500</v>
      </c>
      <c r="S60" s="82"/>
      <c r="T60" s="116"/>
      <c r="U60" s="90"/>
      <c r="V60" s="90"/>
      <c r="W60" s="116"/>
      <c r="X60" s="116"/>
      <c r="Y60" s="116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  <c r="AQ60" s="115"/>
      <c r="AR60" s="115"/>
      <c r="AS60" s="115"/>
      <c r="AT60" s="115"/>
      <c r="AU60" s="115"/>
      <c r="AV60" s="115"/>
      <c r="AW60" s="115"/>
      <c r="AX60" s="115"/>
      <c r="AY60" s="115"/>
      <c r="AZ60" s="115"/>
      <c r="BA60" s="115"/>
      <c r="BB60" s="115"/>
      <c r="BC60" s="115"/>
      <c r="BD60" s="115"/>
      <c r="BE60" s="115"/>
      <c r="BF60" s="115"/>
      <c r="BG60" s="115"/>
      <c r="BH60" s="115"/>
      <c r="BI60" s="115"/>
      <c r="BJ60" s="115"/>
      <c r="BK60" s="115"/>
      <c r="BL60" s="115"/>
      <c r="BM60" s="115"/>
      <c r="BN60" s="115"/>
      <c r="BO60" s="115"/>
      <c r="BP60" s="115"/>
      <c r="BQ60" s="115"/>
      <c r="BR60" s="115"/>
      <c r="BS60" s="115"/>
      <c r="BT60" s="115"/>
      <c r="BU60" s="115"/>
      <c r="BV60" s="115"/>
      <c r="BW60" s="115"/>
      <c r="BX60" s="115"/>
      <c r="BY60" s="115"/>
      <c r="BZ60" s="115"/>
      <c r="CA60" s="115"/>
      <c r="CB60" s="115"/>
      <c r="CC60" s="115"/>
      <c r="CD60" s="115"/>
      <c r="CE60" s="115"/>
      <c r="CF60" s="115"/>
      <c r="CG60" s="115"/>
    </row>
    <row r="61" spans="1:85" s="112" customFormat="1" ht="105" x14ac:dyDescent="0.25">
      <c r="A61" s="167">
        <v>41</v>
      </c>
      <c r="B61" s="121" t="s">
        <v>75</v>
      </c>
      <c r="C61" s="123" t="s">
        <v>20</v>
      </c>
      <c r="D61" s="123" t="s">
        <v>57</v>
      </c>
      <c r="E61" s="123" t="s">
        <v>203</v>
      </c>
      <c r="F61" s="151">
        <v>3000</v>
      </c>
      <c r="G61" s="123">
        <v>2024</v>
      </c>
      <c r="H61" s="123">
        <v>2026</v>
      </c>
      <c r="I61" s="157">
        <v>0</v>
      </c>
      <c r="J61" s="151">
        <v>0</v>
      </c>
      <c r="K61" s="151">
        <v>0</v>
      </c>
      <c r="L61" s="151">
        <v>0</v>
      </c>
      <c r="M61" s="151">
        <v>0</v>
      </c>
      <c r="N61" s="151">
        <v>0</v>
      </c>
      <c r="O61" s="151">
        <v>0</v>
      </c>
      <c r="P61" s="151">
        <v>1000</v>
      </c>
      <c r="Q61" s="151">
        <v>1000</v>
      </c>
      <c r="R61" s="151">
        <v>1000</v>
      </c>
      <c r="S61" s="82"/>
      <c r="T61" s="116"/>
      <c r="U61" s="90"/>
      <c r="V61" s="90"/>
      <c r="W61" s="116"/>
      <c r="X61" s="116"/>
      <c r="Y61" s="116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115"/>
      <c r="AT61" s="115"/>
      <c r="AU61" s="115"/>
      <c r="AV61" s="115"/>
      <c r="AW61" s="115"/>
      <c r="AX61" s="115"/>
      <c r="AY61" s="115"/>
      <c r="AZ61" s="115"/>
      <c r="BA61" s="115"/>
      <c r="BB61" s="115"/>
      <c r="BC61" s="115"/>
      <c r="BD61" s="115"/>
      <c r="BE61" s="115"/>
      <c r="BF61" s="115"/>
      <c r="BG61" s="115"/>
      <c r="BH61" s="115"/>
      <c r="BI61" s="115"/>
      <c r="BJ61" s="115"/>
      <c r="BK61" s="115"/>
      <c r="BL61" s="115"/>
      <c r="BM61" s="115"/>
      <c r="BN61" s="115"/>
      <c r="BO61" s="115"/>
      <c r="BP61" s="115"/>
      <c r="BQ61" s="115"/>
      <c r="BR61" s="115"/>
      <c r="BS61" s="115"/>
      <c r="BT61" s="115"/>
      <c r="BU61" s="115"/>
      <c r="BV61" s="115"/>
      <c r="BW61" s="115"/>
      <c r="BX61" s="115"/>
      <c r="BY61" s="115"/>
      <c r="BZ61" s="115"/>
      <c r="CA61" s="115"/>
      <c r="CB61" s="115"/>
      <c r="CC61" s="115"/>
      <c r="CD61" s="115"/>
      <c r="CE61" s="115"/>
      <c r="CF61" s="115"/>
      <c r="CG61" s="115"/>
    </row>
    <row r="62" spans="1:85" s="112" customFormat="1" ht="135" x14ac:dyDescent="0.25">
      <c r="A62" s="167">
        <v>42</v>
      </c>
      <c r="B62" s="122" t="s">
        <v>77</v>
      </c>
      <c r="C62" s="123" t="s">
        <v>204</v>
      </c>
      <c r="D62" s="123" t="s">
        <v>57</v>
      </c>
      <c r="E62" s="123" t="s">
        <v>205</v>
      </c>
      <c r="F62" s="151">
        <v>300</v>
      </c>
      <c r="G62" s="158">
        <v>2024</v>
      </c>
      <c r="H62" s="158">
        <v>2026</v>
      </c>
      <c r="I62" s="157">
        <v>0</v>
      </c>
      <c r="J62" s="151">
        <v>0</v>
      </c>
      <c r="K62" s="151">
        <v>0</v>
      </c>
      <c r="L62" s="151">
        <v>0</v>
      </c>
      <c r="M62" s="151">
        <v>0</v>
      </c>
      <c r="N62" s="151">
        <v>0</v>
      </c>
      <c r="O62" s="151">
        <v>0</v>
      </c>
      <c r="P62" s="151">
        <v>100</v>
      </c>
      <c r="Q62" s="151">
        <v>100</v>
      </c>
      <c r="R62" s="151">
        <v>100</v>
      </c>
      <c r="S62" s="82"/>
      <c r="T62" s="116"/>
      <c r="U62" s="90"/>
      <c r="V62" s="90"/>
      <c r="W62" s="116"/>
      <c r="X62" s="116"/>
      <c r="Y62" s="116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  <c r="AR62" s="115"/>
      <c r="AS62" s="115"/>
      <c r="AT62" s="115"/>
      <c r="AU62" s="115"/>
      <c r="AV62" s="115"/>
      <c r="AW62" s="115"/>
      <c r="AX62" s="115"/>
      <c r="AY62" s="115"/>
      <c r="AZ62" s="115"/>
      <c r="BA62" s="115"/>
      <c r="BB62" s="115"/>
      <c r="BC62" s="115"/>
      <c r="BD62" s="115"/>
      <c r="BE62" s="115"/>
      <c r="BF62" s="115"/>
      <c r="BG62" s="115"/>
      <c r="BH62" s="115"/>
      <c r="BI62" s="115"/>
      <c r="BJ62" s="115"/>
      <c r="BK62" s="115"/>
      <c r="BL62" s="115"/>
      <c r="BM62" s="115"/>
      <c r="BN62" s="115"/>
      <c r="BO62" s="115"/>
      <c r="BP62" s="115"/>
      <c r="BQ62" s="115"/>
      <c r="BR62" s="115"/>
      <c r="BS62" s="115"/>
      <c r="BT62" s="115"/>
      <c r="BU62" s="115"/>
      <c r="BV62" s="115"/>
      <c r="BW62" s="115"/>
      <c r="BX62" s="115"/>
      <c r="BY62" s="115"/>
      <c r="BZ62" s="115"/>
      <c r="CA62" s="115"/>
      <c r="CB62" s="115"/>
      <c r="CC62" s="115"/>
      <c r="CD62" s="115"/>
      <c r="CE62" s="115"/>
      <c r="CF62" s="115"/>
      <c r="CG62" s="115"/>
    </row>
    <row r="63" spans="1:85" ht="104.25" customHeight="1" x14ac:dyDescent="0.25">
      <c r="A63" s="166">
        <v>43</v>
      </c>
      <c r="B63" s="121" t="s">
        <v>74</v>
      </c>
      <c r="C63" s="123" t="s">
        <v>51</v>
      </c>
      <c r="D63" s="123" t="s">
        <v>57</v>
      </c>
      <c r="E63" s="123" t="s">
        <v>206</v>
      </c>
      <c r="F63" s="151">
        <v>30000</v>
      </c>
      <c r="G63" s="123">
        <v>2024</v>
      </c>
      <c r="H63" s="123">
        <v>2026</v>
      </c>
      <c r="I63" s="157">
        <v>0</v>
      </c>
      <c r="J63" s="151">
        <v>0</v>
      </c>
      <c r="K63" s="151">
        <v>0</v>
      </c>
      <c r="L63" s="151">
        <v>0</v>
      </c>
      <c r="M63" s="151">
        <v>0</v>
      </c>
      <c r="N63" s="151">
        <v>0</v>
      </c>
      <c r="O63" s="151">
        <v>0</v>
      </c>
      <c r="P63" s="151">
        <v>10000</v>
      </c>
      <c r="Q63" s="151">
        <v>10000</v>
      </c>
      <c r="R63" s="151">
        <v>10000</v>
      </c>
      <c r="S63" s="11"/>
      <c r="T63" s="39"/>
      <c r="U63" s="39"/>
      <c r="V63" s="39"/>
      <c r="W63" s="39"/>
      <c r="X63" s="39"/>
      <c r="Y63" s="39"/>
    </row>
    <row r="64" spans="1:85" ht="15" customHeight="1" x14ac:dyDescent="0.25">
      <c r="A64" s="190" t="s">
        <v>78</v>
      </c>
      <c r="B64" s="191"/>
      <c r="C64" s="191"/>
      <c r="D64" s="191"/>
      <c r="E64" s="191"/>
      <c r="F64" s="191"/>
      <c r="G64" s="191"/>
      <c r="H64" s="191"/>
      <c r="I64" s="192"/>
      <c r="J64" s="1">
        <f t="shared" ref="J64:O64" si="5">SUM(J50:J50)</f>
        <v>0</v>
      </c>
      <c r="K64" s="1">
        <f t="shared" si="5"/>
        <v>0</v>
      </c>
      <c r="L64" s="1">
        <f t="shared" si="5"/>
        <v>0</v>
      </c>
      <c r="M64" s="23">
        <f t="shared" si="5"/>
        <v>0</v>
      </c>
      <c r="N64" s="1">
        <f t="shared" si="5"/>
        <v>0</v>
      </c>
      <c r="O64" s="1">
        <f t="shared" si="5"/>
        <v>0</v>
      </c>
      <c r="P64" s="23">
        <f>SUM(P53:P63)</f>
        <v>53292.1</v>
      </c>
      <c r="Q64" s="1">
        <f>SUM(Q53:Q63)</f>
        <v>53290.1</v>
      </c>
      <c r="R64" s="1">
        <f>SUM(R53:R63)</f>
        <v>53288</v>
      </c>
      <c r="S64" s="1" t="s">
        <v>16</v>
      </c>
      <c r="T64" s="39"/>
      <c r="U64" s="39"/>
      <c r="V64" s="39"/>
      <c r="W64" s="39"/>
      <c r="X64" s="39"/>
      <c r="Y64" s="39"/>
    </row>
    <row r="65" spans="1:85" x14ac:dyDescent="0.25">
      <c r="A65" s="190" t="s">
        <v>56</v>
      </c>
      <c r="B65" s="191"/>
      <c r="C65" s="191"/>
      <c r="D65" s="198"/>
      <c r="E65" s="198"/>
      <c r="F65" s="191"/>
      <c r="G65" s="191"/>
      <c r="H65" s="191"/>
      <c r="I65" s="192"/>
      <c r="J65" s="1" t="s">
        <v>16</v>
      </c>
      <c r="K65" s="1" t="s">
        <v>16</v>
      </c>
      <c r="L65" s="1" t="s">
        <v>16</v>
      </c>
      <c r="M65" s="23" t="s">
        <v>16</v>
      </c>
      <c r="N65" s="1" t="s">
        <v>16</v>
      </c>
      <c r="O65" s="1" t="s">
        <v>16</v>
      </c>
      <c r="P65" s="23">
        <v>53292.1</v>
      </c>
      <c r="Q65" s="135">
        <v>53290.1</v>
      </c>
      <c r="R65" s="135">
        <v>53288</v>
      </c>
      <c r="S65" s="1" t="s">
        <v>16</v>
      </c>
      <c r="T65" s="39"/>
      <c r="U65" s="39"/>
      <c r="V65" s="39"/>
      <c r="W65" s="39"/>
      <c r="X65" s="39"/>
      <c r="Y65" s="39"/>
    </row>
    <row r="66" spans="1:85" s="118" customFormat="1" ht="90" x14ac:dyDescent="0.25">
      <c r="A66" s="169">
        <v>44</v>
      </c>
      <c r="B66" s="127" t="s">
        <v>74</v>
      </c>
      <c r="C66" s="125" t="s">
        <v>51</v>
      </c>
      <c r="D66" s="125" t="s">
        <v>208</v>
      </c>
      <c r="E66" s="130" t="s">
        <v>209</v>
      </c>
      <c r="F66" s="143">
        <f>SUM(J66:R66)</f>
        <v>464.6</v>
      </c>
      <c r="G66" s="124">
        <v>2024</v>
      </c>
      <c r="H66" s="128">
        <v>2024</v>
      </c>
      <c r="I66" s="151">
        <v>0</v>
      </c>
      <c r="J66" s="151">
        <v>0</v>
      </c>
      <c r="K66" s="151">
        <v>0</v>
      </c>
      <c r="L66" s="151">
        <v>0</v>
      </c>
      <c r="M66" s="151">
        <v>0</v>
      </c>
      <c r="N66" s="151">
        <v>0</v>
      </c>
      <c r="O66" s="151">
        <v>0</v>
      </c>
      <c r="P66" s="149">
        <v>464.6</v>
      </c>
      <c r="Q66" s="148">
        <v>0</v>
      </c>
      <c r="R66" s="148">
        <v>0</v>
      </c>
      <c r="S66" s="82"/>
      <c r="T66" s="120"/>
      <c r="U66" s="120"/>
      <c r="V66" s="120"/>
      <c r="W66" s="120"/>
      <c r="X66" s="120"/>
      <c r="Y66" s="120"/>
      <c r="Z66" s="119"/>
      <c r="AA66" s="119"/>
      <c r="AB66" s="119"/>
      <c r="AC66" s="119"/>
      <c r="AD66" s="119"/>
      <c r="AE66" s="119"/>
      <c r="AF66" s="119"/>
      <c r="AG66" s="119"/>
      <c r="AH66" s="119"/>
      <c r="AI66" s="119"/>
      <c r="AJ66" s="119"/>
      <c r="AK66" s="119"/>
      <c r="AL66" s="119"/>
      <c r="AM66" s="119"/>
      <c r="AN66" s="119"/>
      <c r="AO66" s="119"/>
      <c r="AP66" s="119"/>
      <c r="AQ66" s="119"/>
      <c r="AR66" s="119"/>
      <c r="AS66" s="119"/>
      <c r="AT66" s="119"/>
      <c r="AU66" s="119"/>
      <c r="AV66" s="119"/>
      <c r="AW66" s="119"/>
      <c r="AX66" s="119"/>
      <c r="AY66" s="119"/>
      <c r="AZ66" s="119"/>
      <c r="BA66" s="119"/>
      <c r="BB66" s="119"/>
      <c r="BC66" s="119"/>
      <c r="BD66" s="119"/>
      <c r="BE66" s="119"/>
      <c r="BF66" s="119"/>
      <c r="BG66" s="119"/>
      <c r="BH66" s="119"/>
      <c r="BI66" s="119"/>
      <c r="BJ66" s="119"/>
      <c r="BK66" s="119"/>
      <c r="BL66" s="119"/>
      <c r="BM66" s="119"/>
      <c r="BN66" s="119"/>
      <c r="BO66" s="119"/>
      <c r="BP66" s="119"/>
      <c r="BQ66" s="119"/>
      <c r="BR66" s="119"/>
      <c r="BS66" s="119"/>
      <c r="BT66" s="119"/>
      <c r="BU66" s="119"/>
      <c r="BV66" s="119"/>
      <c r="BW66" s="119"/>
      <c r="BX66" s="119"/>
      <c r="BY66" s="119"/>
      <c r="BZ66" s="119"/>
      <c r="CA66" s="119"/>
      <c r="CB66" s="119"/>
      <c r="CC66" s="119"/>
      <c r="CD66" s="119"/>
      <c r="CE66" s="119"/>
      <c r="CF66" s="119"/>
      <c r="CG66" s="119"/>
    </row>
    <row r="67" spans="1:85" s="118" customFormat="1" ht="90" x14ac:dyDescent="0.25">
      <c r="A67" s="169">
        <v>45</v>
      </c>
      <c r="B67" s="127" t="s">
        <v>74</v>
      </c>
      <c r="C67" s="125" t="s">
        <v>51</v>
      </c>
      <c r="D67" s="125" t="s">
        <v>210</v>
      </c>
      <c r="E67" s="125" t="s">
        <v>211</v>
      </c>
      <c r="F67" s="143">
        <f>SUM(J67:R67)</f>
        <v>476.9</v>
      </c>
      <c r="G67" s="126">
        <v>2025</v>
      </c>
      <c r="H67" s="129">
        <v>2025</v>
      </c>
      <c r="I67" s="151">
        <v>0</v>
      </c>
      <c r="J67" s="151">
        <v>0</v>
      </c>
      <c r="K67" s="151">
        <v>0</v>
      </c>
      <c r="L67" s="151">
        <v>0</v>
      </c>
      <c r="M67" s="151">
        <v>0</v>
      </c>
      <c r="N67" s="151">
        <v>0</v>
      </c>
      <c r="O67" s="151">
        <v>0</v>
      </c>
      <c r="P67" s="148">
        <v>0</v>
      </c>
      <c r="Q67" s="148">
        <v>476.9</v>
      </c>
      <c r="R67" s="148">
        <v>0</v>
      </c>
      <c r="S67" s="82"/>
      <c r="T67" s="120"/>
      <c r="U67" s="120"/>
      <c r="V67" s="120"/>
      <c r="W67" s="120"/>
      <c r="X67" s="120"/>
      <c r="Y67" s="120"/>
      <c r="Z67" s="119"/>
      <c r="AA67" s="119"/>
      <c r="AB67" s="119"/>
      <c r="AC67" s="119"/>
      <c r="AD67" s="119"/>
      <c r="AE67" s="119"/>
      <c r="AF67" s="119"/>
      <c r="AG67" s="119"/>
      <c r="AH67" s="119"/>
      <c r="AI67" s="119"/>
      <c r="AJ67" s="119"/>
      <c r="AK67" s="119"/>
      <c r="AL67" s="119"/>
      <c r="AM67" s="119"/>
      <c r="AN67" s="119"/>
      <c r="AO67" s="119"/>
      <c r="AP67" s="119"/>
      <c r="AQ67" s="119"/>
      <c r="AR67" s="119"/>
      <c r="AS67" s="119"/>
      <c r="AT67" s="119"/>
      <c r="AU67" s="119"/>
      <c r="AV67" s="119"/>
      <c r="AW67" s="119"/>
      <c r="AX67" s="119"/>
      <c r="AY67" s="119"/>
      <c r="AZ67" s="119"/>
      <c r="BA67" s="119"/>
      <c r="BB67" s="119"/>
      <c r="BC67" s="119"/>
      <c r="BD67" s="119"/>
      <c r="BE67" s="119"/>
      <c r="BF67" s="119"/>
      <c r="BG67" s="119"/>
      <c r="BH67" s="119"/>
      <c r="BI67" s="119"/>
      <c r="BJ67" s="119"/>
      <c r="BK67" s="119"/>
      <c r="BL67" s="119"/>
      <c r="BM67" s="119"/>
      <c r="BN67" s="119"/>
      <c r="BO67" s="119"/>
      <c r="BP67" s="119"/>
      <c r="BQ67" s="119"/>
      <c r="BR67" s="119"/>
      <c r="BS67" s="119"/>
      <c r="BT67" s="119"/>
      <c r="BU67" s="119"/>
      <c r="BV67" s="119"/>
      <c r="BW67" s="119"/>
      <c r="BX67" s="119"/>
      <c r="BY67" s="119"/>
      <c r="BZ67" s="119"/>
      <c r="CA67" s="119"/>
      <c r="CB67" s="119"/>
      <c r="CC67" s="119"/>
      <c r="CD67" s="119"/>
      <c r="CE67" s="119"/>
      <c r="CF67" s="119"/>
      <c r="CG67" s="119"/>
    </row>
    <row r="68" spans="1:85" ht="102.75" customHeight="1" x14ac:dyDescent="0.25">
      <c r="A68" s="166">
        <v>46</v>
      </c>
      <c r="B68" s="127" t="s">
        <v>74</v>
      </c>
      <c r="C68" s="125" t="s">
        <v>51</v>
      </c>
      <c r="D68" s="125" t="s">
        <v>212</v>
      </c>
      <c r="E68" s="125" t="s">
        <v>213</v>
      </c>
      <c r="F68" s="131">
        <f>SUM(J68:R68)</f>
        <v>489.8</v>
      </c>
      <c r="G68" s="124">
        <v>2026</v>
      </c>
      <c r="H68" s="128">
        <v>2026</v>
      </c>
      <c r="I68" s="147">
        <v>0</v>
      </c>
      <c r="J68" s="148">
        <v>0</v>
      </c>
      <c r="K68" s="148">
        <v>0</v>
      </c>
      <c r="L68" s="148">
        <v>0</v>
      </c>
      <c r="M68" s="149">
        <v>0</v>
      </c>
      <c r="N68" s="148">
        <v>0</v>
      </c>
      <c r="O68" s="148">
        <v>0</v>
      </c>
      <c r="P68" s="148">
        <v>0</v>
      </c>
      <c r="Q68" s="148">
        <v>0</v>
      </c>
      <c r="R68" s="148">
        <v>489.8</v>
      </c>
      <c r="S68" s="11"/>
      <c r="T68" s="39"/>
      <c r="U68" s="39"/>
      <c r="V68" s="39"/>
      <c r="W68" s="39"/>
      <c r="X68" s="39"/>
      <c r="Y68" s="39"/>
    </row>
    <row r="69" spans="1:85" ht="15" customHeight="1" x14ac:dyDescent="0.25">
      <c r="A69" s="190" t="s">
        <v>26</v>
      </c>
      <c r="B69" s="191"/>
      <c r="C69" s="191"/>
      <c r="D69" s="193"/>
      <c r="E69" s="193"/>
      <c r="F69" s="191"/>
      <c r="G69" s="191"/>
      <c r="H69" s="191"/>
      <c r="I69" s="192"/>
      <c r="J69" s="1">
        <f t="shared" ref="J69:O69" si="6">SUM(J63:J63)</f>
        <v>0</v>
      </c>
      <c r="K69" s="1">
        <f t="shared" si="6"/>
        <v>0</v>
      </c>
      <c r="L69" s="1">
        <f t="shared" si="6"/>
        <v>0</v>
      </c>
      <c r="M69" s="23">
        <f t="shared" si="6"/>
        <v>0</v>
      </c>
      <c r="N69" s="1">
        <f t="shared" si="6"/>
        <v>0</v>
      </c>
      <c r="O69" s="1">
        <f t="shared" si="6"/>
        <v>0</v>
      </c>
      <c r="P69" s="23">
        <f>SUM(P66:P68)</f>
        <v>464.6</v>
      </c>
      <c r="Q69" s="1">
        <f>SUM(Q66:Q68)</f>
        <v>476.9</v>
      </c>
      <c r="R69" s="1">
        <f>SUM(R66:R68)</f>
        <v>489.8</v>
      </c>
      <c r="S69" s="1" t="s">
        <v>16</v>
      </c>
      <c r="T69" s="39"/>
      <c r="U69" s="39"/>
      <c r="V69" s="39"/>
      <c r="W69" s="39"/>
      <c r="X69" s="39"/>
      <c r="Y69" s="39"/>
    </row>
    <row r="70" spans="1:85" x14ac:dyDescent="0.25">
      <c r="A70" s="190" t="s">
        <v>27</v>
      </c>
      <c r="B70" s="191"/>
      <c r="C70" s="191"/>
      <c r="D70" s="191"/>
      <c r="E70" s="191"/>
      <c r="F70" s="191"/>
      <c r="G70" s="191"/>
      <c r="H70" s="191"/>
      <c r="I70" s="192"/>
      <c r="J70" s="1" t="s">
        <v>16</v>
      </c>
      <c r="K70" s="1" t="s">
        <v>16</v>
      </c>
      <c r="L70" s="1" t="s">
        <v>16</v>
      </c>
      <c r="M70" s="23" t="s">
        <v>16</v>
      </c>
      <c r="N70" s="1" t="s">
        <v>16</v>
      </c>
      <c r="O70" s="1" t="s">
        <v>16</v>
      </c>
      <c r="P70" s="23">
        <v>464.6</v>
      </c>
      <c r="Q70" s="135">
        <v>476.9</v>
      </c>
      <c r="R70" s="135">
        <v>489.8</v>
      </c>
      <c r="S70" s="1" t="s">
        <v>16</v>
      </c>
      <c r="T70" s="39"/>
      <c r="U70" s="39"/>
      <c r="V70" s="39"/>
      <c r="W70" s="39"/>
      <c r="X70" s="39"/>
      <c r="Y70" s="39"/>
    </row>
    <row r="71" spans="1:85" ht="75" x14ac:dyDescent="0.25">
      <c r="A71" s="166">
        <v>46</v>
      </c>
      <c r="B71" s="10" t="s">
        <v>74</v>
      </c>
      <c r="C71" s="6" t="s">
        <v>51</v>
      </c>
      <c r="D71" s="12" t="s">
        <v>127</v>
      </c>
      <c r="E71" s="6" t="s">
        <v>214</v>
      </c>
      <c r="F71" s="147">
        <f>SUM(P71:R71)</f>
        <v>3566.64</v>
      </c>
      <c r="G71" s="126">
        <v>2024</v>
      </c>
      <c r="H71" s="126">
        <v>2026</v>
      </c>
      <c r="I71" s="147">
        <v>0</v>
      </c>
      <c r="J71" s="148">
        <v>0</v>
      </c>
      <c r="K71" s="148">
        <v>0</v>
      </c>
      <c r="L71" s="148">
        <v>0</v>
      </c>
      <c r="M71" s="149">
        <v>0</v>
      </c>
      <c r="N71" s="148">
        <v>0</v>
      </c>
      <c r="O71" s="148">
        <v>0</v>
      </c>
      <c r="P71" s="151">
        <v>1168</v>
      </c>
      <c r="Q71" s="102">
        <v>1188.6199999999999</v>
      </c>
      <c r="R71" s="102">
        <v>1210.02</v>
      </c>
      <c r="S71" s="1"/>
      <c r="T71" s="39"/>
      <c r="U71" s="39"/>
      <c r="V71" s="39"/>
      <c r="W71" s="39"/>
      <c r="X71" s="39"/>
      <c r="Y71" s="39"/>
    </row>
    <row r="72" spans="1:85" s="25" customFormat="1" ht="15" customHeight="1" x14ac:dyDescent="0.25">
      <c r="A72" s="194" t="s">
        <v>28</v>
      </c>
      <c r="B72" s="195"/>
      <c r="C72" s="195"/>
      <c r="D72" s="195"/>
      <c r="E72" s="195"/>
      <c r="F72" s="195"/>
      <c r="G72" s="195"/>
      <c r="H72" s="195"/>
      <c r="I72" s="196"/>
      <c r="J72" s="23">
        <f t="shared" ref="J72:O72" si="7">SUM(J71)</f>
        <v>0</v>
      </c>
      <c r="K72" s="23">
        <f t="shared" si="7"/>
        <v>0</v>
      </c>
      <c r="L72" s="23">
        <f t="shared" si="7"/>
        <v>0</v>
      </c>
      <c r="M72" s="23">
        <f t="shared" si="7"/>
        <v>0</v>
      </c>
      <c r="N72" s="23">
        <f t="shared" si="7"/>
        <v>0</v>
      </c>
      <c r="O72" s="23">
        <f t="shared" si="7"/>
        <v>0</v>
      </c>
      <c r="P72" s="23">
        <f xml:space="preserve"> SUM(P71)</f>
        <v>1168</v>
      </c>
      <c r="Q72" s="23">
        <f>SUM(Q71)</f>
        <v>1188.6199999999999</v>
      </c>
      <c r="R72" s="23">
        <f>SUM(R71)</f>
        <v>1210.02</v>
      </c>
      <c r="S72" s="23" t="s">
        <v>16</v>
      </c>
      <c r="T72" s="44"/>
      <c r="U72" s="39"/>
      <c r="V72" s="39"/>
      <c r="W72" s="44"/>
      <c r="X72" s="44"/>
      <c r="Y72" s="44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5"/>
      <c r="BW72" s="45"/>
      <c r="BX72" s="45"/>
      <c r="BY72" s="45"/>
      <c r="BZ72" s="45"/>
      <c r="CA72" s="45"/>
      <c r="CB72" s="45"/>
      <c r="CC72" s="45"/>
      <c r="CD72" s="45"/>
      <c r="CE72" s="45"/>
      <c r="CF72" s="45"/>
      <c r="CG72" s="45"/>
    </row>
    <row r="73" spans="1:85" x14ac:dyDescent="0.25">
      <c r="A73" s="190" t="s">
        <v>29</v>
      </c>
      <c r="B73" s="191"/>
      <c r="C73" s="191"/>
      <c r="D73" s="191"/>
      <c r="E73" s="191"/>
      <c r="F73" s="191"/>
      <c r="G73" s="191"/>
      <c r="H73" s="191"/>
      <c r="I73" s="192"/>
      <c r="J73" s="1" t="s">
        <v>16</v>
      </c>
      <c r="K73" s="1" t="s">
        <v>16</v>
      </c>
      <c r="L73" s="1" t="s">
        <v>16</v>
      </c>
      <c r="M73" s="23" t="s">
        <v>16</v>
      </c>
      <c r="N73" s="1" t="s">
        <v>16</v>
      </c>
      <c r="O73" s="1" t="s">
        <v>16</v>
      </c>
      <c r="P73" s="23">
        <v>1168</v>
      </c>
      <c r="Q73" s="135">
        <v>1188.6199999999999</v>
      </c>
      <c r="R73" s="135">
        <v>1210.02</v>
      </c>
      <c r="S73" s="1" t="s">
        <v>16</v>
      </c>
      <c r="T73" s="39"/>
      <c r="U73" s="44"/>
      <c r="V73" s="44"/>
      <c r="W73" s="39"/>
      <c r="X73" s="39"/>
      <c r="Y73" s="39"/>
    </row>
    <row r="74" spans="1:85" ht="41.25" customHeight="1" x14ac:dyDescent="0.25">
      <c r="A74" s="166">
        <v>47</v>
      </c>
      <c r="B74" s="10" t="s">
        <v>90</v>
      </c>
      <c r="C74" s="6" t="s">
        <v>91</v>
      </c>
      <c r="D74" s="6" t="s">
        <v>128</v>
      </c>
      <c r="E74" s="6" t="s">
        <v>92</v>
      </c>
      <c r="F74" s="148">
        <f>SUM(P74:R74)</f>
        <v>706.57999999999993</v>
      </c>
      <c r="G74" s="126">
        <v>2024</v>
      </c>
      <c r="H74" s="126">
        <v>2026</v>
      </c>
      <c r="I74" s="147">
        <v>0</v>
      </c>
      <c r="J74" s="148">
        <v>0</v>
      </c>
      <c r="K74" s="148">
        <v>0</v>
      </c>
      <c r="L74" s="148">
        <v>0</v>
      </c>
      <c r="M74" s="149">
        <v>0</v>
      </c>
      <c r="N74" s="148">
        <v>0</v>
      </c>
      <c r="O74" s="148">
        <v>0</v>
      </c>
      <c r="P74" s="149">
        <v>235.5</v>
      </c>
      <c r="Q74" s="148">
        <v>235.54</v>
      </c>
      <c r="R74" s="148">
        <v>235.54</v>
      </c>
      <c r="S74" s="11"/>
      <c r="T74" s="39"/>
      <c r="U74" s="39"/>
      <c r="V74" s="39"/>
      <c r="W74" s="39"/>
      <c r="X74" s="39"/>
      <c r="Y74" s="39"/>
    </row>
    <row r="75" spans="1:85" ht="15" customHeight="1" x14ac:dyDescent="0.25">
      <c r="A75" s="190" t="s">
        <v>30</v>
      </c>
      <c r="B75" s="191"/>
      <c r="C75" s="191"/>
      <c r="D75" s="191"/>
      <c r="E75" s="191"/>
      <c r="F75" s="191"/>
      <c r="G75" s="191"/>
      <c r="H75" s="191"/>
      <c r="I75" s="192"/>
      <c r="J75" s="1">
        <f t="shared" ref="J75:O75" si="8">SUM(J74:J74)</f>
        <v>0</v>
      </c>
      <c r="K75" s="1">
        <f t="shared" si="8"/>
        <v>0</v>
      </c>
      <c r="L75" s="1">
        <f t="shared" si="8"/>
        <v>0</v>
      </c>
      <c r="M75" s="23">
        <f t="shared" si="8"/>
        <v>0</v>
      </c>
      <c r="N75" s="1">
        <f t="shared" si="8"/>
        <v>0</v>
      </c>
      <c r="O75" s="1">
        <f t="shared" si="8"/>
        <v>0</v>
      </c>
      <c r="P75" s="23">
        <f>SUM(P74)</f>
        <v>235.5</v>
      </c>
      <c r="Q75" s="1">
        <f>SUM(Q74)</f>
        <v>235.54</v>
      </c>
      <c r="R75" s="1">
        <f>SUM(R74)</f>
        <v>235.54</v>
      </c>
      <c r="S75" s="1" t="s">
        <v>16</v>
      </c>
      <c r="T75" s="39"/>
      <c r="U75" s="39"/>
      <c r="V75" s="39"/>
      <c r="W75" s="39"/>
      <c r="X75" s="39"/>
      <c r="Y75" s="39"/>
    </row>
    <row r="76" spans="1:85" ht="15.75" customHeight="1" x14ac:dyDescent="0.25">
      <c r="A76" s="197" t="s">
        <v>31</v>
      </c>
      <c r="B76" s="198"/>
      <c r="C76" s="198"/>
      <c r="D76" s="198"/>
      <c r="E76" s="198"/>
      <c r="F76" s="198"/>
      <c r="G76" s="198"/>
      <c r="H76" s="198"/>
      <c r="I76" s="199"/>
      <c r="J76" s="13" t="s">
        <v>16</v>
      </c>
      <c r="K76" s="13" t="s">
        <v>16</v>
      </c>
      <c r="L76" s="13" t="s">
        <v>16</v>
      </c>
      <c r="M76" s="32" t="s">
        <v>16</v>
      </c>
      <c r="N76" s="13" t="s">
        <v>16</v>
      </c>
      <c r="O76" s="13" t="s">
        <v>16</v>
      </c>
      <c r="P76" s="32">
        <v>235.5</v>
      </c>
      <c r="Q76" s="135">
        <v>235.54</v>
      </c>
      <c r="R76" s="135">
        <v>235.54</v>
      </c>
      <c r="S76" s="1" t="s">
        <v>16</v>
      </c>
      <c r="T76" s="39"/>
      <c r="U76" s="39"/>
      <c r="V76" s="39"/>
      <c r="W76" s="39"/>
      <c r="X76" s="39"/>
      <c r="Y76" s="39"/>
    </row>
    <row r="77" spans="1:85" ht="163.5" customHeight="1" x14ac:dyDescent="0.25">
      <c r="A77" s="166">
        <v>48</v>
      </c>
      <c r="B77" s="57" t="s">
        <v>77</v>
      </c>
      <c r="C77" s="56" t="s">
        <v>110</v>
      </c>
      <c r="D77" s="56" t="s">
        <v>129</v>
      </c>
      <c r="E77" s="56" t="s">
        <v>143</v>
      </c>
      <c r="F77" s="60">
        <f>SUM(I77:R77)</f>
        <v>159.69999999999999</v>
      </c>
      <c r="G77" s="61">
        <v>2024</v>
      </c>
      <c r="H77" s="61">
        <v>2024</v>
      </c>
      <c r="I77" s="62">
        <v>0</v>
      </c>
      <c r="J77" s="60">
        <v>0</v>
      </c>
      <c r="K77" s="60">
        <v>0</v>
      </c>
      <c r="L77" s="60">
        <v>0</v>
      </c>
      <c r="M77" s="60">
        <v>0</v>
      </c>
      <c r="N77" s="60">
        <v>0</v>
      </c>
      <c r="O77" s="60">
        <v>0</v>
      </c>
      <c r="P77" s="60">
        <v>159.69999999999999</v>
      </c>
      <c r="Q77" s="60">
        <v>0</v>
      </c>
      <c r="R77" s="60">
        <v>0</v>
      </c>
      <c r="S77" s="1"/>
      <c r="T77" s="39"/>
      <c r="W77" s="39"/>
      <c r="X77" s="39"/>
      <c r="Y77" s="39"/>
    </row>
    <row r="78" spans="1:85" ht="135" customHeight="1" x14ac:dyDescent="0.25">
      <c r="A78" s="166">
        <v>49</v>
      </c>
      <c r="B78" s="57" t="s">
        <v>77</v>
      </c>
      <c r="C78" s="56" t="s">
        <v>110</v>
      </c>
      <c r="D78" s="56" t="s">
        <v>129</v>
      </c>
      <c r="E78" s="56" t="s">
        <v>144</v>
      </c>
      <c r="F78" s="60">
        <f>SUM(I78:R78)</f>
        <v>159.69999999999999</v>
      </c>
      <c r="G78" s="59">
        <v>2025</v>
      </c>
      <c r="H78" s="61">
        <v>2025</v>
      </c>
      <c r="I78" s="62">
        <v>0</v>
      </c>
      <c r="J78" s="58">
        <v>0</v>
      </c>
      <c r="K78" s="58">
        <v>0</v>
      </c>
      <c r="L78" s="58">
        <v>0</v>
      </c>
      <c r="M78" s="60">
        <v>0</v>
      </c>
      <c r="N78" s="58">
        <v>0</v>
      </c>
      <c r="O78" s="58">
        <v>0</v>
      </c>
      <c r="P78" s="60">
        <v>0</v>
      </c>
      <c r="Q78" s="58">
        <v>159.69999999999999</v>
      </c>
      <c r="R78" s="60">
        <v>0</v>
      </c>
      <c r="S78" s="1"/>
      <c r="T78" s="39"/>
      <c r="U78" s="39"/>
      <c r="V78" s="39"/>
      <c r="W78" s="39"/>
      <c r="X78" s="39"/>
      <c r="Y78" s="39"/>
    </row>
    <row r="79" spans="1:85" ht="129.75" customHeight="1" x14ac:dyDescent="0.25">
      <c r="A79" s="166">
        <v>50</v>
      </c>
      <c r="B79" s="57" t="s">
        <v>77</v>
      </c>
      <c r="C79" s="56" t="s">
        <v>110</v>
      </c>
      <c r="D79" s="56" t="s">
        <v>129</v>
      </c>
      <c r="E79" s="56" t="s">
        <v>145</v>
      </c>
      <c r="F79" s="60">
        <f>SUM(I79:R79)</f>
        <v>159.69999999999999</v>
      </c>
      <c r="G79" s="59">
        <v>2026</v>
      </c>
      <c r="H79" s="61">
        <v>2026</v>
      </c>
      <c r="I79" s="62">
        <v>0</v>
      </c>
      <c r="J79" s="58">
        <v>0</v>
      </c>
      <c r="K79" s="58">
        <v>0</v>
      </c>
      <c r="L79" s="58">
        <v>0</v>
      </c>
      <c r="M79" s="60">
        <v>0</v>
      </c>
      <c r="N79" s="58">
        <v>0</v>
      </c>
      <c r="O79" s="58">
        <v>0</v>
      </c>
      <c r="P79" s="60">
        <v>0</v>
      </c>
      <c r="Q79" s="58">
        <v>0</v>
      </c>
      <c r="R79" s="58">
        <v>159.69999999999999</v>
      </c>
      <c r="S79" s="11"/>
      <c r="T79" s="39"/>
      <c r="U79" s="39"/>
      <c r="V79" s="39"/>
      <c r="W79" s="39"/>
      <c r="X79" s="39"/>
      <c r="Y79" s="39"/>
    </row>
    <row r="80" spans="1:85" ht="15" customHeight="1" x14ac:dyDescent="0.25">
      <c r="A80" s="200" t="s">
        <v>32</v>
      </c>
      <c r="B80" s="193"/>
      <c r="C80" s="193"/>
      <c r="D80" s="193"/>
      <c r="E80" s="193"/>
      <c r="F80" s="193"/>
      <c r="G80" s="193"/>
      <c r="H80" s="193"/>
      <c r="I80" s="201"/>
      <c r="J80" s="14">
        <f t="shared" ref="J80:O80" si="9">SUM(J79:J79)</f>
        <v>0</v>
      </c>
      <c r="K80" s="14">
        <f t="shared" si="9"/>
        <v>0</v>
      </c>
      <c r="L80" s="14">
        <f t="shared" si="9"/>
        <v>0</v>
      </c>
      <c r="M80" s="33">
        <f t="shared" si="9"/>
        <v>0</v>
      </c>
      <c r="N80" s="14">
        <f t="shared" si="9"/>
        <v>0</v>
      </c>
      <c r="O80" s="14">
        <f t="shared" si="9"/>
        <v>0</v>
      </c>
      <c r="P80" s="23">
        <f>SUM(P77:P79)</f>
        <v>159.69999999999999</v>
      </c>
      <c r="Q80" s="1">
        <f>SUM(Q77:Q79)</f>
        <v>159.69999999999999</v>
      </c>
      <c r="R80" s="14">
        <f>SUM(R77:R79)</f>
        <v>159.69999999999999</v>
      </c>
      <c r="S80" s="1" t="s">
        <v>16</v>
      </c>
      <c r="T80" s="39"/>
      <c r="U80" s="39"/>
      <c r="V80" s="39"/>
      <c r="W80" s="39"/>
      <c r="X80" s="39"/>
      <c r="Y80" s="39"/>
    </row>
    <row r="81" spans="1:85" x14ac:dyDescent="0.25">
      <c r="A81" s="190" t="s">
        <v>33</v>
      </c>
      <c r="B81" s="191"/>
      <c r="C81" s="191"/>
      <c r="D81" s="191"/>
      <c r="E81" s="191"/>
      <c r="F81" s="191"/>
      <c r="G81" s="191"/>
      <c r="H81" s="191"/>
      <c r="I81" s="192"/>
      <c r="J81" s="1" t="s">
        <v>16</v>
      </c>
      <c r="K81" s="1" t="s">
        <v>16</v>
      </c>
      <c r="L81" s="1" t="s">
        <v>16</v>
      </c>
      <c r="M81" s="23" t="s">
        <v>16</v>
      </c>
      <c r="N81" s="1" t="s">
        <v>16</v>
      </c>
      <c r="O81" s="1" t="s">
        <v>16</v>
      </c>
      <c r="P81" s="23">
        <v>159.69999999999999</v>
      </c>
      <c r="Q81" s="135">
        <v>159.68</v>
      </c>
      <c r="R81" s="14">
        <v>159.68</v>
      </c>
      <c r="S81" s="1" t="s">
        <v>16</v>
      </c>
      <c r="T81" s="39"/>
      <c r="U81" s="39"/>
      <c r="V81" s="39"/>
      <c r="W81" s="39"/>
      <c r="X81" s="39"/>
      <c r="Y81" s="39"/>
    </row>
    <row r="82" spans="1:85" ht="90.75" customHeight="1" x14ac:dyDescent="0.25">
      <c r="A82" s="166">
        <v>51</v>
      </c>
      <c r="B82" s="74" t="s">
        <v>74</v>
      </c>
      <c r="C82" s="74" t="s">
        <v>51</v>
      </c>
      <c r="D82" s="74" t="s">
        <v>130</v>
      </c>
      <c r="E82" s="74" t="s">
        <v>152</v>
      </c>
      <c r="F82" s="151">
        <v>36912.300000000003</v>
      </c>
      <c r="G82" s="123">
        <v>2024</v>
      </c>
      <c r="H82" s="123">
        <v>2024</v>
      </c>
      <c r="I82" s="151">
        <v>0</v>
      </c>
      <c r="J82" s="151">
        <v>0</v>
      </c>
      <c r="K82" s="151">
        <v>0</v>
      </c>
      <c r="L82" s="151">
        <v>0</v>
      </c>
      <c r="M82" s="151">
        <v>0</v>
      </c>
      <c r="N82" s="151">
        <v>0</v>
      </c>
      <c r="O82" s="151">
        <v>0</v>
      </c>
      <c r="P82" s="151">
        <v>36912.300000000003</v>
      </c>
      <c r="Q82" s="151">
        <v>0</v>
      </c>
      <c r="R82" s="151">
        <v>0</v>
      </c>
      <c r="S82" s="11"/>
      <c r="T82" s="39"/>
      <c r="U82" s="39"/>
      <c r="V82" s="39"/>
      <c r="W82" s="39"/>
      <c r="X82" s="39"/>
      <c r="Y82" s="39"/>
    </row>
    <row r="83" spans="1:85" s="63" customFormat="1" ht="90.75" customHeight="1" x14ac:dyDescent="0.25">
      <c r="A83" s="166">
        <v>52</v>
      </c>
      <c r="B83" s="74" t="s">
        <v>75</v>
      </c>
      <c r="C83" s="74" t="s">
        <v>20</v>
      </c>
      <c r="D83" s="74" t="s">
        <v>130</v>
      </c>
      <c r="E83" s="74" t="s">
        <v>153</v>
      </c>
      <c r="F83" s="151">
        <v>1786.5</v>
      </c>
      <c r="G83" s="123">
        <v>2024</v>
      </c>
      <c r="H83" s="123">
        <v>2024</v>
      </c>
      <c r="I83" s="151">
        <v>0</v>
      </c>
      <c r="J83" s="151">
        <v>0</v>
      </c>
      <c r="K83" s="151">
        <v>0</v>
      </c>
      <c r="L83" s="151">
        <v>0</v>
      </c>
      <c r="M83" s="151">
        <v>0</v>
      </c>
      <c r="N83" s="151">
        <v>0</v>
      </c>
      <c r="O83" s="151">
        <v>0</v>
      </c>
      <c r="P83" s="151">
        <v>1786.5</v>
      </c>
      <c r="Q83" s="151">
        <v>0</v>
      </c>
      <c r="R83" s="151">
        <v>0</v>
      </c>
      <c r="S83" s="67"/>
      <c r="T83" s="70"/>
      <c r="U83" s="70"/>
      <c r="V83" s="70"/>
      <c r="W83" s="70"/>
      <c r="X83" s="70"/>
      <c r="Y83" s="70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</row>
    <row r="84" spans="1:85" s="63" customFormat="1" ht="90.75" customHeight="1" x14ac:dyDescent="0.25">
      <c r="A84" s="166">
        <v>53</v>
      </c>
      <c r="B84" s="74" t="s">
        <v>75</v>
      </c>
      <c r="C84" s="74" t="s">
        <v>20</v>
      </c>
      <c r="D84" s="74" t="s">
        <v>130</v>
      </c>
      <c r="E84" s="74" t="s">
        <v>154</v>
      </c>
      <c r="F84" s="151">
        <v>500</v>
      </c>
      <c r="G84" s="123">
        <v>2024</v>
      </c>
      <c r="H84" s="123">
        <v>2024</v>
      </c>
      <c r="I84" s="151">
        <v>0</v>
      </c>
      <c r="J84" s="151">
        <v>0</v>
      </c>
      <c r="K84" s="151">
        <v>0</v>
      </c>
      <c r="L84" s="151">
        <v>0</v>
      </c>
      <c r="M84" s="151">
        <v>0</v>
      </c>
      <c r="N84" s="151">
        <v>0</v>
      </c>
      <c r="O84" s="151">
        <v>0</v>
      </c>
      <c r="P84" s="151">
        <v>500</v>
      </c>
      <c r="Q84" s="151">
        <v>0</v>
      </c>
      <c r="R84" s="151">
        <v>0</v>
      </c>
      <c r="S84" s="67"/>
      <c r="T84" s="70"/>
      <c r="U84" s="70"/>
      <c r="V84" s="70"/>
      <c r="W84" s="70"/>
      <c r="X84" s="70"/>
      <c r="Y84" s="70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</row>
    <row r="85" spans="1:85" s="63" customFormat="1" ht="90.75" customHeight="1" x14ac:dyDescent="0.25">
      <c r="A85" s="166">
        <v>54</v>
      </c>
      <c r="B85" s="74" t="s">
        <v>74</v>
      </c>
      <c r="C85" s="74" t="s">
        <v>51</v>
      </c>
      <c r="D85" s="74" t="s">
        <v>130</v>
      </c>
      <c r="E85" s="74" t="s">
        <v>152</v>
      </c>
      <c r="F85" s="151">
        <f>SUM(J85:R85)</f>
        <v>31214.9</v>
      </c>
      <c r="G85" s="123">
        <v>2025</v>
      </c>
      <c r="H85" s="123">
        <v>2025</v>
      </c>
      <c r="I85" s="151">
        <v>0</v>
      </c>
      <c r="J85" s="151">
        <v>0</v>
      </c>
      <c r="K85" s="151">
        <v>0</v>
      </c>
      <c r="L85" s="151">
        <v>0</v>
      </c>
      <c r="M85" s="151">
        <v>0</v>
      </c>
      <c r="N85" s="151">
        <v>0</v>
      </c>
      <c r="O85" s="151">
        <v>0</v>
      </c>
      <c r="P85" s="151">
        <v>0</v>
      </c>
      <c r="Q85" s="151">
        <v>31214.9</v>
      </c>
      <c r="R85" s="151">
        <v>0</v>
      </c>
      <c r="S85" s="67"/>
      <c r="T85" s="70"/>
      <c r="U85" s="70"/>
      <c r="V85" s="70"/>
      <c r="W85" s="70"/>
      <c r="X85" s="70"/>
      <c r="Y85" s="70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69"/>
      <c r="AS85" s="69"/>
      <c r="AT85" s="69"/>
      <c r="AU85" s="69"/>
      <c r="AV85" s="69"/>
      <c r="AW85" s="69"/>
      <c r="AX85" s="69"/>
      <c r="AY85" s="69"/>
      <c r="AZ85" s="69"/>
      <c r="BA85" s="69"/>
      <c r="BB85" s="69"/>
      <c r="BC85" s="69"/>
      <c r="BD85" s="69"/>
      <c r="BE85" s="69"/>
      <c r="BF85" s="69"/>
      <c r="BG85" s="69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</row>
    <row r="86" spans="1:85" s="63" customFormat="1" ht="90.75" customHeight="1" x14ac:dyDescent="0.25">
      <c r="A86" s="166">
        <v>55</v>
      </c>
      <c r="B86" s="74" t="s">
        <v>75</v>
      </c>
      <c r="C86" s="74" t="s">
        <v>20</v>
      </c>
      <c r="D86" s="74" t="s">
        <v>130</v>
      </c>
      <c r="E86" s="74" t="s">
        <v>153</v>
      </c>
      <c r="F86" s="151">
        <f>SUM(J86:R86)</f>
        <v>7995.2</v>
      </c>
      <c r="G86" s="123">
        <v>2025</v>
      </c>
      <c r="H86" s="123">
        <v>2025</v>
      </c>
      <c r="I86" s="151">
        <v>0</v>
      </c>
      <c r="J86" s="151">
        <v>0</v>
      </c>
      <c r="K86" s="151">
        <v>0</v>
      </c>
      <c r="L86" s="151">
        <v>0</v>
      </c>
      <c r="M86" s="151">
        <v>0</v>
      </c>
      <c r="N86" s="151">
        <v>0</v>
      </c>
      <c r="O86" s="151">
        <v>0</v>
      </c>
      <c r="P86" s="151">
        <v>0</v>
      </c>
      <c r="Q86" s="151">
        <v>7995.2</v>
      </c>
      <c r="R86" s="151">
        <v>0</v>
      </c>
      <c r="S86" s="67"/>
      <c r="T86" s="70"/>
      <c r="U86" s="70"/>
      <c r="V86" s="70"/>
      <c r="W86" s="70"/>
      <c r="X86" s="70"/>
      <c r="Y86" s="70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</row>
    <row r="87" spans="1:85" s="63" customFormat="1" ht="90.75" customHeight="1" x14ac:dyDescent="0.25">
      <c r="A87" s="166">
        <v>56</v>
      </c>
      <c r="B87" s="74" t="s">
        <v>74</v>
      </c>
      <c r="C87" s="74" t="s">
        <v>51</v>
      </c>
      <c r="D87" s="74" t="s">
        <v>130</v>
      </c>
      <c r="E87" s="74" t="s">
        <v>152</v>
      </c>
      <c r="F87" s="151">
        <f>SUM(J87:R87)</f>
        <v>25614.34</v>
      </c>
      <c r="G87" s="123">
        <v>2026</v>
      </c>
      <c r="H87" s="123">
        <v>2026</v>
      </c>
      <c r="I87" s="151">
        <v>0</v>
      </c>
      <c r="J87" s="151">
        <v>0</v>
      </c>
      <c r="K87" s="151">
        <v>0</v>
      </c>
      <c r="L87" s="151">
        <v>0</v>
      </c>
      <c r="M87" s="151">
        <v>0</v>
      </c>
      <c r="N87" s="151">
        <v>0</v>
      </c>
      <c r="O87" s="151">
        <v>0</v>
      </c>
      <c r="P87" s="151">
        <v>0</v>
      </c>
      <c r="Q87" s="159">
        <v>0</v>
      </c>
      <c r="R87" s="151">
        <v>25614.34</v>
      </c>
      <c r="S87" s="67"/>
      <c r="T87" s="70"/>
      <c r="U87" s="70"/>
      <c r="V87" s="70"/>
      <c r="W87" s="70"/>
      <c r="X87" s="70"/>
      <c r="Y87" s="70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69"/>
      <c r="AO87" s="69"/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</row>
    <row r="88" spans="1:85" s="25" customFormat="1" ht="66.75" customHeight="1" x14ac:dyDescent="0.25">
      <c r="A88" s="130">
        <v>57</v>
      </c>
      <c r="B88" s="74" t="s">
        <v>75</v>
      </c>
      <c r="C88" s="74" t="s">
        <v>20</v>
      </c>
      <c r="D88" s="74" t="s">
        <v>130</v>
      </c>
      <c r="E88" s="74" t="s">
        <v>153</v>
      </c>
      <c r="F88" s="151">
        <f>SUM(J88:R88)</f>
        <v>20411.25</v>
      </c>
      <c r="G88" s="123">
        <v>2025</v>
      </c>
      <c r="H88" s="123">
        <v>2026</v>
      </c>
      <c r="I88" s="151">
        <v>0</v>
      </c>
      <c r="J88" s="151">
        <v>0</v>
      </c>
      <c r="K88" s="151">
        <v>0</v>
      </c>
      <c r="L88" s="151">
        <v>0</v>
      </c>
      <c r="M88" s="151">
        <v>0</v>
      </c>
      <c r="N88" s="151">
        <v>0</v>
      </c>
      <c r="O88" s="151">
        <v>0</v>
      </c>
      <c r="P88" s="151">
        <v>0</v>
      </c>
      <c r="Q88" s="151">
        <v>6803.75</v>
      </c>
      <c r="R88" s="151">
        <v>13607.5</v>
      </c>
      <c r="S88" s="28"/>
      <c r="T88" s="44"/>
      <c r="U88" s="39"/>
      <c r="V88" s="39"/>
      <c r="W88" s="44"/>
      <c r="X88" s="44"/>
      <c r="Y88" s="44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</row>
    <row r="89" spans="1:85" ht="15" customHeight="1" x14ac:dyDescent="0.25">
      <c r="A89" s="190" t="s">
        <v>34</v>
      </c>
      <c r="B89" s="191"/>
      <c r="C89" s="191"/>
      <c r="D89" s="191"/>
      <c r="E89" s="191"/>
      <c r="F89" s="191"/>
      <c r="G89" s="191"/>
      <c r="H89" s="191"/>
      <c r="I89" s="192"/>
      <c r="J89" s="1">
        <f t="shared" ref="J89:O89" si="10">SUM(J82:J82)</f>
        <v>0</v>
      </c>
      <c r="K89" s="1">
        <f t="shared" si="10"/>
        <v>0</v>
      </c>
      <c r="L89" s="1">
        <f t="shared" si="10"/>
        <v>0</v>
      </c>
      <c r="M89" s="23">
        <f t="shared" si="10"/>
        <v>0</v>
      </c>
      <c r="N89" s="1">
        <f t="shared" si="10"/>
        <v>0</v>
      </c>
      <c r="O89" s="1">
        <f t="shared" si="10"/>
        <v>0</v>
      </c>
      <c r="P89" s="23">
        <f>SUM(P82:P88)</f>
        <v>39198.800000000003</v>
      </c>
      <c r="Q89" s="1">
        <f>SUM(Q82:Q88)</f>
        <v>46013.85</v>
      </c>
      <c r="R89" s="1">
        <f>SUM(R82:R88)</f>
        <v>39221.839999999997</v>
      </c>
      <c r="S89" s="1" t="s">
        <v>16</v>
      </c>
      <c r="T89" s="39"/>
      <c r="U89" s="39"/>
      <c r="V89" s="39"/>
      <c r="W89" s="39"/>
      <c r="X89" s="39"/>
      <c r="Y89" s="39"/>
    </row>
    <row r="90" spans="1:85" x14ac:dyDescent="0.25">
      <c r="A90" s="190" t="s">
        <v>35</v>
      </c>
      <c r="B90" s="191"/>
      <c r="C90" s="191"/>
      <c r="D90" s="191"/>
      <c r="E90" s="191"/>
      <c r="F90" s="191"/>
      <c r="G90" s="191"/>
      <c r="H90" s="191"/>
      <c r="I90" s="192"/>
      <c r="J90" s="1" t="s">
        <v>16</v>
      </c>
      <c r="K90" s="1" t="s">
        <v>16</v>
      </c>
      <c r="L90" s="1" t="s">
        <v>16</v>
      </c>
      <c r="M90" s="23" t="s">
        <v>16</v>
      </c>
      <c r="N90" s="1" t="s">
        <v>16</v>
      </c>
      <c r="O90" s="1" t="s">
        <v>16</v>
      </c>
      <c r="P90" s="23">
        <v>39198.800000000003</v>
      </c>
      <c r="Q90" s="135">
        <v>39210.14</v>
      </c>
      <c r="R90" s="135">
        <v>39221.839999999997</v>
      </c>
      <c r="S90" s="1" t="s">
        <v>16</v>
      </c>
      <c r="T90" s="39"/>
      <c r="U90" s="39"/>
      <c r="V90" s="39"/>
      <c r="W90" s="39"/>
      <c r="X90" s="39"/>
      <c r="Y90" s="39"/>
    </row>
    <row r="91" spans="1:85" ht="65.25" customHeight="1" x14ac:dyDescent="0.25">
      <c r="A91" s="170">
        <v>58</v>
      </c>
      <c r="B91" s="10" t="s">
        <v>74</v>
      </c>
      <c r="C91" s="6" t="s">
        <v>51</v>
      </c>
      <c r="D91" s="6" t="s">
        <v>131</v>
      </c>
      <c r="E91" s="6" t="s">
        <v>215</v>
      </c>
      <c r="F91" s="148">
        <f>SUM(P91:R91)</f>
        <v>4271.8</v>
      </c>
      <c r="G91" s="160" t="s">
        <v>141</v>
      </c>
      <c r="H91" s="160" t="s">
        <v>162</v>
      </c>
      <c r="I91" s="147">
        <v>0</v>
      </c>
      <c r="J91" s="148">
        <v>0</v>
      </c>
      <c r="K91" s="148">
        <v>0</v>
      </c>
      <c r="L91" s="148">
        <v>0</v>
      </c>
      <c r="M91" s="149">
        <v>0</v>
      </c>
      <c r="N91" s="148">
        <v>0</v>
      </c>
      <c r="O91" s="148">
        <v>0</v>
      </c>
      <c r="P91" s="149">
        <v>2910.9</v>
      </c>
      <c r="Q91" s="148">
        <v>673.6</v>
      </c>
      <c r="R91" s="148">
        <v>687.3</v>
      </c>
      <c r="S91" s="50"/>
      <c r="U91" s="39"/>
      <c r="V91" s="39"/>
    </row>
    <row r="92" spans="1:85" ht="15" customHeight="1" x14ac:dyDescent="0.25">
      <c r="A92" s="190" t="s">
        <v>36</v>
      </c>
      <c r="B92" s="191"/>
      <c r="C92" s="191"/>
      <c r="D92" s="191"/>
      <c r="E92" s="191"/>
      <c r="F92" s="191"/>
      <c r="G92" s="191"/>
      <c r="H92" s="191"/>
      <c r="I92" s="192"/>
      <c r="J92" s="1">
        <v>0</v>
      </c>
      <c r="K92" s="1">
        <v>0</v>
      </c>
      <c r="L92" s="1">
        <v>0</v>
      </c>
      <c r="M92" s="23">
        <v>0</v>
      </c>
      <c r="N92" s="1">
        <v>0</v>
      </c>
      <c r="O92" s="1">
        <v>0</v>
      </c>
      <c r="P92" s="23">
        <f>SUM(P91)</f>
        <v>2910.9</v>
      </c>
      <c r="Q92" s="1">
        <f>SUM(Q91)</f>
        <v>673.6</v>
      </c>
      <c r="R92" s="1">
        <f>SUM(R91)</f>
        <v>687.3</v>
      </c>
      <c r="S92" s="1" t="s">
        <v>16</v>
      </c>
      <c r="T92" s="39"/>
      <c r="U92" s="39"/>
      <c r="V92" s="39"/>
      <c r="W92" s="39"/>
      <c r="X92" s="39"/>
      <c r="Y92" s="39"/>
    </row>
    <row r="93" spans="1:85" x14ac:dyDescent="0.25">
      <c r="A93" s="190" t="s">
        <v>37</v>
      </c>
      <c r="B93" s="191"/>
      <c r="C93" s="191"/>
      <c r="D93" s="191"/>
      <c r="E93" s="191"/>
      <c r="F93" s="191"/>
      <c r="G93" s="191"/>
      <c r="H93" s="191"/>
      <c r="I93" s="192"/>
      <c r="J93" s="1" t="s">
        <v>16</v>
      </c>
      <c r="K93" s="1" t="s">
        <v>16</v>
      </c>
      <c r="L93" s="1" t="s">
        <v>16</v>
      </c>
      <c r="M93" s="23" t="s">
        <v>16</v>
      </c>
      <c r="N93" s="1" t="s">
        <v>16</v>
      </c>
      <c r="O93" s="1" t="s">
        <v>16</v>
      </c>
      <c r="P93" s="23">
        <v>660.5</v>
      </c>
      <c r="Q93" s="135">
        <v>673.6</v>
      </c>
      <c r="R93" s="135">
        <v>687.3</v>
      </c>
      <c r="S93" s="1" t="s">
        <v>16</v>
      </c>
      <c r="T93" s="39"/>
      <c r="U93" s="39"/>
      <c r="V93" s="39"/>
      <c r="W93" s="39"/>
      <c r="X93" s="39"/>
      <c r="Y93" s="39"/>
    </row>
    <row r="94" spans="1:85" s="53" customFormat="1" ht="45" x14ac:dyDescent="0.25">
      <c r="A94" s="167">
        <v>59</v>
      </c>
      <c r="B94" s="66" t="s">
        <v>75</v>
      </c>
      <c r="C94" s="65" t="s">
        <v>20</v>
      </c>
      <c r="D94" s="64" t="s">
        <v>150</v>
      </c>
      <c r="E94" s="68" t="s">
        <v>146</v>
      </c>
      <c r="F94" s="148">
        <f>SUM(J94:R94)</f>
        <v>12.3</v>
      </c>
      <c r="G94" s="126">
        <v>2024</v>
      </c>
      <c r="H94" s="126">
        <v>2026</v>
      </c>
      <c r="I94" s="148">
        <v>0</v>
      </c>
      <c r="J94" s="148">
        <v>0</v>
      </c>
      <c r="K94" s="148">
        <v>0</v>
      </c>
      <c r="L94" s="148">
        <v>0</v>
      </c>
      <c r="M94" s="148">
        <v>0</v>
      </c>
      <c r="N94" s="148">
        <v>0</v>
      </c>
      <c r="O94" s="148">
        <v>0</v>
      </c>
      <c r="P94" s="148">
        <v>4</v>
      </c>
      <c r="Q94" s="148">
        <v>4.0999999999999996</v>
      </c>
      <c r="R94" s="148">
        <v>4.2</v>
      </c>
      <c r="S94" s="82"/>
      <c r="T94" s="55"/>
      <c r="U94" s="55"/>
      <c r="V94" s="55"/>
      <c r="W94" s="55"/>
      <c r="X94" s="55"/>
      <c r="Y94" s="55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54"/>
      <c r="BM94" s="54"/>
      <c r="BN94" s="54"/>
      <c r="BO94" s="54"/>
      <c r="BP94" s="54"/>
      <c r="BQ94" s="54"/>
      <c r="BR94" s="54"/>
      <c r="BS94" s="54"/>
      <c r="BT94" s="54"/>
      <c r="BU94" s="54"/>
      <c r="BV94" s="54"/>
      <c r="BW94" s="54"/>
      <c r="BX94" s="54"/>
      <c r="BY94" s="54"/>
      <c r="BZ94" s="54"/>
      <c r="CA94" s="54"/>
      <c r="CB94" s="54"/>
      <c r="CC94" s="54"/>
      <c r="CD94" s="54"/>
      <c r="CE94" s="54"/>
      <c r="CF94" s="54"/>
      <c r="CG94" s="54"/>
    </row>
    <row r="95" spans="1:85" s="53" customFormat="1" ht="60" x14ac:dyDescent="0.25">
      <c r="A95" s="169">
        <v>60</v>
      </c>
      <c r="B95" s="66" t="s">
        <v>75</v>
      </c>
      <c r="C95" s="65" t="s">
        <v>20</v>
      </c>
      <c r="D95" s="64" t="s">
        <v>150</v>
      </c>
      <c r="E95" s="71" t="s">
        <v>147</v>
      </c>
      <c r="F95" s="148">
        <f>SUM(J95:R95)</f>
        <v>93</v>
      </c>
      <c r="G95" s="126">
        <v>2024</v>
      </c>
      <c r="H95" s="126">
        <v>2026</v>
      </c>
      <c r="I95" s="148">
        <v>0</v>
      </c>
      <c r="J95" s="148">
        <v>0</v>
      </c>
      <c r="K95" s="148">
        <v>0</v>
      </c>
      <c r="L95" s="148">
        <v>0</v>
      </c>
      <c r="M95" s="148">
        <v>0</v>
      </c>
      <c r="N95" s="148">
        <v>0</v>
      </c>
      <c r="O95" s="148">
        <v>0</v>
      </c>
      <c r="P95" s="148">
        <v>31</v>
      </c>
      <c r="Q95" s="148">
        <v>31</v>
      </c>
      <c r="R95" s="148">
        <v>31</v>
      </c>
      <c r="S95" s="82"/>
      <c r="T95" s="55"/>
      <c r="U95" s="55"/>
      <c r="V95" s="55"/>
      <c r="W95" s="55"/>
      <c r="X95" s="55"/>
      <c r="Y95" s="55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54"/>
      <c r="BM95" s="54"/>
      <c r="BN95" s="54"/>
      <c r="BO95" s="54"/>
      <c r="BP95" s="54"/>
      <c r="BQ95" s="54"/>
      <c r="BR95" s="54"/>
      <c r="BS95" s="54"/>
      <c r="BT95" s="54"/>
      <c r="BU95" s="54"/>
      <c r="BV95" s="54"/>
      <c r="BW95" s="54"/>
      <c r="BX95" s="54"/>
      <c r="BY95" s="54"/>
      <c r="BZ95" s="54"/>
      <c r="CA95" s="54"/>
      <c r="CB95" s="54"/>
      <c r="CC95" s="54"/>
      <c r="CD95" s="54"/>
      <c r="CE95" s="54"/>
      <c r="CF95" s="54"/>
      <c r="CG95" s="54"/>
    </row>
    <row r="96" spans="1:85" s="53" customFormat="1" ht="45" x14ac:dyDescent="0.25">
      <c r="A96" s="169">
        <v>61</v>
      </c>
      <c r="B96" s="66" t="s">
        <v>75</v>
      </c>
      <c r="C96" s="65" t="s">
        <v>20</v>
      </c>
      <c r="D96" s="64" t="s">
        <v>150</v>
      </c>
      <c r="E96" s="65" t="s">
        <v>148</v>
      </c>
      <c r="F96" s="148">
        <f>SUM(J96:R96)</f>
        <v>187.1</v>
      </c>
      <c r="G96" s="126">
        <v>2024</v>
      </c>
      <c r="H96" s="126">
        <v>2026</v>
      </c>
      <c r="I96" s="148">
        <v>0</v>
      </c>
      <c r="J96" s="148">
        <v>0</v>
      </c>
      <c r="K96" s="148">
        <v>0</v>
      </c>
      <c r="L96" s="148">
        <v>0</v>
      </c>
      <c r="M96" s="148">
        <v>0</v>
      </c>
      <c r="N96" s="148">
        <v>0</v>
      </c>
      <c r="O96" s="148">
        <v>0</v>
      </c>
      <c r="P96" s="148">
        <v>63.9</v>
      </c>
      <c r="Q96" s="148">
        <v>61.6</v>
      </c>
      <c r="R96" s="148">
        <v>61.6</v>
      </c>
      <c r="S96" s="82"/>
      <c r="T96" s="55"/>
      <c r="U96" s="55"/>
      <c r="V96" s="55"/>
      <c r="W96" s="55"/>
      <c r="X96" s="55"/>
      <c r="Y96" s="55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54"/>
      <c r="BM96" s="54"/>
      <c r="BN96" s="54"/>
      <c r="BO96" s="54"/>
      <c r="BP96" s="54"/>
      <c r="BQ96" s="54"/>
      <c r="BR96" s="54"/>
      <c r="BS96" s="54"/>
      <c r="BT96" s="54"/>
      <c r="BU96" s="54"/>
      <c r="BV96" s="54"/>
      <c r="BW96" s="54"/>
      <c r="BX96" s="54"/>
      <c r="BY96" s="54"/>
      <c r="BZ96" s="54"/>
      <c r="CA96" s="54"/>
      <c r="CB96" s="54"/>
      <c r="CC96" s="54"/>
      <c r="CD96" s="54"/>
      <c r="CE96" s="54"/>
      <c r="CF96" s="54"/>
      <c r="CG96" s="54"/>
    </row>
    <row r="97" spans="1:85" s="53" customFormat="1" ht="135" x14ac:dyDescent="0.25">
      <c r="A97" s="169">
        <v>62</v>
      </c>
      <c r="B97" s="72" t="s">
        <v>74</v>
      </c>
      <c r="C97" s="73" t="s">
        <v>51</v>
      </c>
      <c r="D97" s="64" t="s">
        <v>151</v>
      </c>
      <c r="E97" s="73" t="s">
        <v>149</v>
      </c>
      <c r="F97" s="148">
        <f>SUM(J97:R97)</f>
        <v>164.7</v>
      </c>
      <c r="G97" s="126">
        <v>2024</v>
      </c>
      <c r="H97" s="126">
        <v>2026</v>
      </c>
      <c r="I97" s="148">
        <v>0</v>
      </c>
      <c r="J97" s="148">
        <v>0</v>
      </c>
      <c r="K97" s="148">
        <v>0</v>
      </c>
      <c r="L97" s="148">
        <v>0</v>
      </c>
      <c r="M97" s="148">
        <v>0</v>
      </c>
      <c r="N97" s="148">
        <v>0</v>
      </c>
      <c r="O97" s="148">
        <v>0</v>
      </c>
      <c r="P97" s="148">
        <v>47.6</v>
      </c>
      <c r="Q97" s="148">
        <v>55.6</v>
      </c>
      <c r="R97" s="148">
        <v>61.5</v>
      </c>
      <c r="S97" s="82"/>
      <c r="T97" s="55"/>
      <c r="U97" s="55"/>
      <c r="V97" s="55"/>
      <c r="W97" s="55"/>
      <c r="X97" s="55"/>
      <c r="Y97" s="55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F97" s="54"/>
      <c r="BG97" s="54"/>
      <c r="BH97" s="54"/>
      <c r="BI97" s="54"/>
      <c r="BJ97" s="54"/>
      <c r="BK97" s="54"/>
      <c r="BL97" s="54"/>
      <c r="BM97" s="54"/>
      <c r="BN97" s="54"/>
      <c r="BO97" s="54"/>
      <c r="BP97" s="54"/>
      <c r="BQ97" s="54"/>
      <c r="BR97" s="54"/>
      <c r="BS97" s="54"/>
      <c r="BT97" s="54"/>
      <c r="BU97" s="54"/>
      <c r="BV97" s="54"/>
      <c r="BW97" s="54"/>
      <c r="BX97" s="54"/>
      <c r="BY97" s="54"/>
      <c r="BZ97" s="54"/>
      <c r="CA97" s="54"/>
      <c r="CB97" s="54"/>
      <c r="CC97" s="54"/>
      <c r="CD97" s="54"/>
      <c r="CE97" s="54"/>
      <c r="CF97" s="54"/>
      <c r="CG97" s="54"/>
    </row>
    <row r="98" spans="1:85" ht="15" customHeight="1" x14ac:dyDescent="0.25">
      <c r="A98" s="190" t="s">
        <v>61</v>
      </c>
      <c r="B98" s="191"/>
      <c r="C98" s="191"/>
      <c r="D98" s="191"/>
      <c r="E98" s="191"/>
      <c r="F98" s="191"/>
      <c r="G98" s="191"/>
      <c r="H98" s="191"/>
      <c r="I98" s="192"/>
      <c r="J98" s="1">
        <f>SUM(J94:J97)</f>
        <v>0</v>
      </c>
      <c r="K98" s="1">
        <f>SUM(K94:K97)</f>
        <v>0</v>
      </c>
      <c r="L98" s="1">
        <f>SUM(L94:L97)</f>
        <v>0</v>
      </c>
      <c r="M98" s="23">
        <v>0</v>
      </c>
      <c r="N98" s="1">
        <f>SUM(N94:N97)</f>
        <v>0</v>
      </c>
      <c r="O98" s="1">
        <f>SUM(O94:O97)</f>
        <v>0</v>
      </c>
      <c r="P98" s="23">
        <f>SUM(P94:P97)</f>
        <v>146.5</v>
      </c>
      <c r="Q98" s="1">
        <f>SUM(Q94:Q97)</f>
        <v>152.30000000000001</v>
      </c>
      <c r="R98" s="1">
        <f>SUM(R94:R97)</f>
        <v>158.30000000000001</v>
      </c>
      <c r="S98" s="1" t="s">
        <v>16</v>
      </c>
      <c r="T98" s="39"/>
      <c r="U98" s="39"/>
      <c r="V98" s="39"/>
      <c r="W98" s="39"/>
      <c r="X98" s="39"/>
      <c r="Y98" s="39"/>
    </row>
    <row r="99" spans="1:85" ht="15" customHeight="1" x14ac:dyDescent="0.25">
      <c r="A99" s="197" t="s">
        <v>62</v>
      </c>
      <c r="B99" s="198"/>
      <c r="C99" s="198"/>
      <c r="D99" s="198"/>
      <c r="E99" s="198"/>
      <c r="F99" s="198"/>
      <c r="G99" s="198"/>
      <c r="H99" s="198"/>
      <c r="I99" s="199"/>
      <c r="J99" s="13" t="s">
        <v>16</v>
      </c>
      <c r="K99" s="13" t="s">
        <v>16</v>
      </c>
      <c r="L99" s="13" t="s">
        <v>16</v>
      </c>
      <c r="M99" s="32" t="s">
        <v>16</v>
      </c>
      <c r="N99" s="13" t="s">
        <v>16</v>
      </c>
      <c r="O99" s="13" t="s">
        <v>16</v>
      </c>
      <c r="P99" s="32">
        <v>146.5</v>
      </c>
      <c r="Q99" s="13">
        <v>152.28</v>
      </c>
      <c r="R99" s="13">
        <v>158.28</v>
      </c>
      <c r="S99" s="1" t="s">
        <v>16</v>
      </c>
      <c r="T99" s="39"/>
      <c r="U99" s="39"/>
      <c r="V99" s="39"/>
      <c r="W99" s="39"/>
      <c r="X99" s="39"/>
      <c r="Y99" s="39"/>
    </row>
    <row r="100" spans="1:85" s="136" customFormat="1" ht="112.5" customHeight="1" x14ac:dyDescent="0.25">
      <c r="A100" s="166">
        <v>63</v>
      </c>
      <c r="B100" s="138" t="s">
        <v>103</v>
      </c>
      <c r="C100" s="137" t="s">
        <v>104</v>
      </c>
      <c r="D100" s="137" t="s">
        <v>101</v>
      </c>
      <c r="E100" s="137" t="s">
        <v>217</v>
      </c>
      <c r="F100" s="148">
        <f>SUM(J100:R100)</f>
        <v>15000</v>
      </c>
      <c r="G100" s="145">
        <v>2024</v>
      </c>
      <c r="H100" s="145">
        <v>2026</v>
      </c>
      <c r="I100" s="142">
        <v>0</v>
      </c>
      <c r="J100" s="141">
        <v>0</v>
      </c>
      <c r="K100" s="141">
        <v>0</v>
      </c>
      <c r="L100" s="141">
        <v>0</v>
      </c>
      <c r="M100" s="143">
        <v>0</v>
      </c>
      <c r="N100" s="141">
        <v>0</v>
      </c>
      <c r="O100" s="141">
        <v>0</v>
      </c>
      <c r="P100" s="143">
        <v>4000</v>
      </c>
      <c r="Q100" s="141">
        <v>5000</v>
      </c>
      <c r="R100" s="141">
        <v>6000</v>
      </c>
      <c r="S100" s="135"/>
      <c r="T100" s="140"/>
      <c r="U100" s="140"/>
      <c r="V100" s="140"/>
      <c r="W100" s="140"/>
      <c r="X100" s="140"/>
      <c r="Y100" s="140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  <c r="AT100" s="139"/>
      <c r="AU100" s="139"/>
      <c r="AV100" s="139"/>
      <c r="AW100" s="139"/>
      <c r="AX100" s="139"/>
      <c r="AY100" s="139"/>
      <c r="AZ100" s="139"/>
      <c r="BA100" s="139"/>
      <c r="BB100" s="139"/>
      <c r="BC100" s="139"/>
      <c r="BD100" s="139"/>
      <c r="BE100" s="139"/>
      <c r="BF100" s="139"/>
      <c r="BG100" s="139"/>
      <c r="BH100" s="139"/>
      <c r="BI100" s="139"/>
      <c r="BJ100" s="139"/>
      <c r="BK100" s="139"/>
      <c r="BL100" s="139"/>
      <c r="BM100" s="139"/>
      <c r="BN100" s="139"/>
      <c r="BO100" s="139"/>
      <c r="BP100" s="139"/>
      <c r="BQ100" s="139"/>
      <c r="BR100" s="139"/>
      <c r="BS100" s="139"/>
      <c r="BT100" s="139"/>
      <c r="BU100" s="139"/>
      <c r="BV100" s="139"/>
      <c r="BW100" s="139"/>
      <c r="BX100" s="139"/>
      <c r="BY100" s="139"/>
      <c r="BZ100" s="139"/>
      <c r="CA100" s="139"/>
      <c r="CB100" s="139"/>
      <c r="CC100" s="139"/>
      <c r="CD100" s="139"/>
      <c r="CE100" s="139"/>
      <c r="CF100" s="139"/>
      <c r="CG100" s="139"/>
    </row>
    <row r="101" spans="1:85" s="15" customFormat="1" ht="109.5" customHeight="1" x14ac:dyDescent="0.25">
      <c r="A101" s="166">
        <v>64</v>
      </c>
      <c r="B101" s="10" t="s">
        <v>103</v>
      </c>
      <c r="C101" s="6" t="s">
        <v>104</v>
      </c>
      <c r="D101" s="6" t="s">
        <v>101</v>
      </c>
      <c r="E101" s="6" t="s">
        <v>216</v>
      </c>
      <c r="F101" s="148">
        <f>SUM(P101:R101)</f>
        <v>27662.899999999998</v>
      </c>
      <c r="G101" s="160" t="s">
        <v>141</v>
      </c>
      <c r="H101" s="160" t="s">
        <v>162</v>
      </c>
      <c r="I101" s="142">
        <v>0</v>
      </c>
      <c r="J101" s="141">
        <v>0</v>
      </c>
      <c r="K101" s="141">
        <v>0</v>
      </c>
      <c r="L101" s="141">
        <v>0</v>
      </c>
      <c r="M101" s="143">
        <v>0</v>
      </c>
      <c r="N101" s="141">
        <v>0</v>
      </c>
      <c r="O101" s="141">
        <v>0</v>
      </c>
      <c r="P101" s="143">
        <v>5543.4</v>
      </c>
      <c r="Q101" s="141">
        <v>11489.2</v>
      </c>
      <c r="R101" s="141">
        <v>10630.3</v>
      </c>
      <c r="S101" s="11"/>
      <c r="T101" s="39"/>
      <c r="U101" s="39"/>
      <c r="V101" s="39"/>
      <c r="W101" s="39"/>
      <c r="X101" s="39"/>
      <c r="Y101" s="39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  <c r="BI101" s="38"/>
      <c r="BJ101" s="38"/>
      <c r="BK101" s="38"/>
      <c r="BL101" s="38"/>
      <c r="BM101" s="38"/>
      <c r="BN101" s="38"/>
      <c r="BO101" s="38"/>
      <c r="BP101" s="38"/>
      <c r="BQ101" s="38"/>
      <c r="BR101" s="38"/>
      <c r="BS101" s="38"/>
      <c r="BT101" s="38"/>
      <c r="BU101" s="38"/>
      <c r="BV101" s="38"/>
      <c r="BW101" s="38"/>
      <c r="BX101" s="38"/>
      <c r="BY101" s="38"/>
      <c r="BZ101" s="38"/>
      <c r="CA101" s="38"/>
      <c r="CB101" s="38"/>
      <c r="CC101" s="38"/>
      <c r="CD101" s="38"/>
      <c r="CE101" s="38"/>
      <c r="CF101" s="38"/>
      <c r="CG101" s="38"/>
    </row>
    <row r="102" spans="1:85" ht="52.5" customHeight="1" x14ac:dyDescent="0.25">
      <c r="A102" s="171">
        <v>65</v>
      </c>
      <c r="B102" s="17" t="s">
        <v>74</v>
      </c>
      <c r="C102" s="16" t="s">
        <v>51</v>
      </c>
      <c r="D102" s="16" t="s">
        <v>101</v>
      </c>
      <c r="E102" s="16" t="s">
        <v>102</v>
      </c>
      <c r="F102" s="161">
        <f>SUM(P102:R102)</f>
        <v>15810.080000000002</v>
      </c>
      <c r="G102" s="162" t="s">
        <v>141</v>
      </c>
      <c r="H102" s="162" t="s">
        <v>162</v>
      </c>
      <c r="I102" s="142">
        <v>0</v>
      </c>
      <c r="J102" s="141">
        <v>0</v>
      </c>
      <c r="K102" s="141">
        <v>0</v>
      </c>
      <c r="L102" s="141">
        <v>0</v>
      </c>
      <c r="M102" s="143">
        <v>0</v>
      </c>
      <c r="N102" s="141">
        <v>0</v>
      </c>
      <c r="O102" s="141">
        <v>0</v>
      </c>
      <c r="P102" s="143">
        <v>9810</v>
      </c>
      <c r="Q102" s="141">
        <v>3000.04</v>
      </c>
      <c r="R102" s="141">
        <v>3000.04</v>
      </c>
      <c r="S102" s="11"/>
      <c r="T102" s="39"/>
      <c r="U102" s="39"/>
      <c r="V102" s="39"/>
      <c r="W102" s="39"/>
      <c r="X102" s="39"/>
      <c r="Y102" s="39"/>
    </row>
    <row r="103" spans="1:85" ht="15" customHeight="1" x14ac:dyDescent="0.25">
      <c r="A103" s="190" t="s">
        <v>63</v>
      </c>
      <c r="B103" s="191"/>
      <c r="C103" s="191"/>
      <c r="D103" s="191"/>
      <c r="E103" s="191"/>
      <c r="F103" s="191"/>
      <c r="G103" s="191"/>
      <c r="H103" s="191"/>
      <c r="I103" s="192"/>
      <c r="J103" s="1">
        <f t="shared" ref="J103:O103" si="11">SUM(J102:J102)</f>
        <v>0</v>
      </c>
      <c r="K103" s="1">
        <f t="shared" si="11"/>
        <v>0</v>
      </c>
      <c r="L103" s="1">
        <f t="shared" si="11"/>
        <v>0</v>
      </c>
      <c r="M103" s="23">
        <f t="shared" si="11"/>
        <v>0</v>
      </c>
      <c r="N103" s="1">
        <f t="shared" si="11"/>
        <v>0</v>
      </c>
      <c r="O103" s="1">
        <f t="shared" si="11"/>
        <v>0</v>
      </c>
      <c r="P103" s="23">
        <f>SUM(P100:P102)</f>
        <v>19353.400000000001</v>
      </c>
      <c r="Q103" s="1">
        <f>SUM(Q100:Q102)</f>
        <v>19489.240000000002</v>
      </c>
      <c r="R103" s="1">
        <f>SUM(R100:R102)</f>
        <v>19630.34</v>
      </c>
      <c r="S103" s="1" t="s">
        <v>16</v>
      </c>
      <c r="T103" s="39"/>
      <c r="U103" s="44"/>
      <c r="V103" s="44"/>
      <c r="W103" s="39"/>
      <c r="X103" s="39"/>
      <c r="Y103" s="39"/>
    </row>
    <row r="104" spans="1:85" ht="15" customHeight="1" x14ac:dyDescent="0.25">
      <c r="A104" s="190" t="s">
        <v>64</v>
      </c>
      <c r="B104" s="191"/>
      <c r="C104" s="191"/>
      <c r="D104" s="191"/>
      <c r="E104" s="191"/>
      <c r="F104" s="191"/>
      <c r="G104" s="191"/>
      <c r="H104" s="191"/>
      <c r="I104" s="192"/>
      <c r="J104" s="1" t="s">
        <v>16</v>
      </c>
      <c r="K104" s="1" t="s">
        <v>16</v>
      </c>
      <c r="L104" s="1" t="s">
        <v>16</v>
      </c>
      <c r="M104" s="23" t="s">
        <v>16</v>
      </c>
      <c r="N104" s="1" t="s">
        <v>16</v>
      </c>
      <c r="O104" s="1" t="s">
        <v>16</v>
      </c>
      <c r="P104" s="23">
        <v>19353.400000000001</v>
      </c>
      <c r="Q104" s="135">
        <v>19489.240000000002</v>
      </c>
      <c r="R104" s="135">
        <v>19630.34</v>
      </c>
      <c r="S104" s="1" t="s">
        <v>16</v>
      </c>
      <c r="T104" s="39"/>
      <c r="U104" s="44"/>
      <c r="V104" s="44"/>
      <c r="W104" s="39"/>
      <c r="X104" s="39"/>
      <c r="Y104" s="39"/>
    </row>
    <row r="105" spans="1:85" s="76" customFormat="1" ht="62.25" customHeight="1" x14ac:dyDescent="0.25">
      <c r="A105" s="169">
        <v>66</v>
      </c>
      <c r="B105" s="85" t="s">
        <v>74</v>
      </c>
      <c r="C105" s="84" t="s">
        <v>51</v>
      </c>
      <c r="D105" s="84" t="s">
        <v>73</v>
      </c>
      <c r="E105" s="73" t="s">
        <v>156</v>
      </c>
      <c r="F105" s="141">
        <f>SUM(J105:R105)</f>
        <v>258.73</v>
      </c>
      <c r="G105" s="124">
        <v>2024</v>
      </c>
      <c r="H105" s="124">
        <v>2024</v>
      </c>
      <c r="I105" s="142">
        <v>0</v>
      </c>
      <c r="J105" s="141">
        <v>0</v>
      </c>
      <c r="K105" s="141">
        <v>0</v>
      </c>
      <c r="L105" s="141">
        <v>0</v>
      </c>
      <c r="M105" s="141">
        <v>0</v>
      </c>
      <c r="N105" s="141">
        <v>0</v>
      </c>
      <c r="O105" s="141">
        <v>0</v>
      </c>
      <c r="P105" s="141">
        <v>258.73</v>
      </c>
      <c r="Q105" s="141">
        <v>0</v>
      </c>
      <c r="R105" s="141">
        <v>0</v>
      </c>
      <c r="S105" s="75"/>
      <c r="T105" s="80"/>
      <c r="U105" s="81"/>
      <c r="V105" s="81"/>
      <c r="W105" s="80"/>
      <c r="X105" s="80"/>
      <c r="Y105" s="80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79"/>
      <c r="AO105" s="79"/>
      <c r="AP105" s="79"/>
      <c r="AQ105" s="79"/>
      <c r="AR105" s="79"/>
      <c r="AS105" s="79"/>
      <c r="AT105" s="79"/>
      <c r="AU105" s="79"/>
      <c r="AV105" s="79"/>
      <c r="AW105" s="79"/>
      <c r="AX105" s="79"/>
      <c r="AY105" s="79"/>
      <c r="AZ105" s="79"/>
      <c r="BA105" s="79"/>
      <c r="BB105" s="79"/>
      <c r="BC105" s="79"/>
      <c r="BD105" s="79"/>
      <c r="BE105" s="79"/>
      <c r="BF105" s="79"/>
      <c r="BG105" s="79"/>
      <c r="BH105" s="79"/>
      <c r="BI105" s="79"/>
      <c r="BJ105" s="79"/>
      <c r="BK105" s="79"/>
      <c r="BL105" s="79"/>
      <c r="BM105" s="79"/>
      <c r="BN105" s="79"/>
      <c r="BO105" s="79"/>
      <c r="BP105" s="79"/>
      <c r="BQ105" s="79"/>
      <c r="BR105" s="79"/>
      <c r="BS105" s="79"/>
      <c r="BT105" s="79"/>
      <c r="BU105" s="79"/>
      <c r="BV105" s="79"/>
      <c r="BW105" s="79"/>
      <c r="BX105" s="79"/>
      <c r="BY105" s="79"/>
      <c r="BZ105" s="79"/>
      <c r="CA105" s="79"/>
      <c r="CB105" s="79"/>
      <c r="CC105" s="79"/>
      <c r="CD105" s="79"/>
      <c r="CE105" s="79"/>
      <c r="CF105" s="79"/>
      <c r="CG105" s="79"/>
    </row>
    <row r="106" spans="1:85" ht="78" customHeight="1" x14ac:dyDescent="0.25">
      <c r="A106" s="166">
        <v>67</v>
      </c>
      <c r="B106" s="85" t="s">
        <v>74</v>
      </c>
      <c r="C106" s="84" t="s">
        <v>51</v>
      </c>
      <c r="D106" s="84" t="s">
        <v>73</v>
      </c>
      <c r="E106" s="73" t="s">
        <v>157</v>
      </c>
      <c r="F106" s="141">
        <f>SUM(J106:R106)</f>
        <v>401.08</v>
      </c>
      <c r="G106" s="124">
        <v>2025</v>
      </c>
      <c r="H106" s="124">
        <v>2026</v>
      </c>
      <c r="I106" s="142">
        <v>0</v>
      </c>
      <c r="J106" s="141">
        <v>0</v>
      </c>
      <c r="K106" s="141">
        <v>0</v>
      </c>
      <c r="L106" s="141">
        <v>0</v>
      </c>
      <c r="M106" s="141">
        <v>0</v>
      </c>
      <c r="N106" s="141">
        <v>0</v>
      </c>
      <c r="O106" s="141">
        <v>0</v>
      </c>
      <c r="P106" s="141">
        <v>0</v>
      </c>
      <c r="Q106" s="141">
        <v>182.1</v>
      </c>
      <c r="R106" s="141">
        <v>218.98</v>
      </c>
      <c r="S106" s="11"/>
      <c r="T106" s="39"/>
      <c r="U106" s="46"/>
      <c r="V106" s="39"/>
      <c r="W106" s="39"/>
      <c r="X106" s="39"/>
      <c r="Y106" s="39"/>
    </row>
    <row r="107" spans="1:85" ht="15" customHeight="1" x14ac:dyDescent="0.25">
      <c r="A107" s="190" t="s">
        <v>38</v>
      </c>
      <c r="B107" s="191"/>
      <c r="C107" s="191"/>
      <c r="D107" s="191"/>
      <c r="E107" s="191"/>
      <c r="F107" s="191"/>
      <c r="G107" s="191"/>
      <c r="H107" s="191"/>
      <c r="I107" s="192"/>
      <c r="J107" s="1">
        <f t="shared" ref="J107:O107" si="12">SUM(J106:J106)</f>
        <v>0</v>
      </c>
      <c r="K107" s="1">
        <f t="shared" si="12"/>
        <v>0</v>
      </c>
      <c r="L107" s="1">
        <f t="shared" si="12"/>
        <v>0</v>
      </c>
      <c r="M107" s="23">
        <f t="shared" si="12"/>
        <v>0</v>
      </c>
      <c r="N107" s="1">
        <f t="shared" si="12"/>
        <v>0</v>
      </c>
      <c r="O107" s="1">
        <f t="shared" si="12"/>
        <v>0</v>
      </c>
      <c r="P107" s="23">
        <f>SUM(P105:P106)</f>
        <v>258.73</v>
      </c>
      <c r="Q107" s="1">
        <f>SUM(Q105:Q106)</f>
        <v>182.1</v>
      </c>
      <c r="R107" s="1">
        <f>SUM(R105:R106)</f>
        <v>218.98</v>
      </c>
      <c r="S107" s="1" t="s">
        <v>16</v>
      </c>
      <c r="T107" s="39"/>
      <c r="U107" s="39"/>
      <c r="V107" s="39"/>
      <c r="W107" s="39"/>
      <c r="X107" s="39"/>
      <c r="Y107" s="39"/>
    </row>
    <row r="108" spans="1:85" ht="15" customHeight="1" x14ac:dyDescent="0.25">
      <c r="A108" s="190" t="s">
        <v>39</v>
      </c>
      <c r="B108" s="191"/>
      <c r="C108" s="191"/>
      <c r="D108" s="191"/>
      <c r="E108" s="191"/>
      <c r="F108" s="191"/>
      <c r="G108" s="191"/>
      <c r="H108" s="191"/>
      <c r="I108" s="192"/>
      <c r="J108" s="1" t="s">
        <v>16</v>
      </c>
      <c r="K108" s="1" t="s">
        <v>16</v>
      </c>
      <c r="L108" s="1" t="s">
        <v>16</v>
      </c>
      <c r="M108" s="23" t="s">
        <v>16</v>
      </c>
      <c r="N108" s="1" t="s">
        <v>16</v>
      </c>
      <c r="O108" s="1" t="s">
        <v>16</v>
      </c>
      <c r="P108" s="23">
        <v>180.1</v>
      </c>
      <c r="Q108" s="135">
        <v>182.1</v>
      </c>
      <c r="R108" s="135">
        <v>184.2</v>
      </c>
      <c r="S108" s="1" t="s">
        <v>16</v>
      </c>
      <c r="T108" s="39"/>
      <c r="U108" s="39"/>
      <c r="V108" s="39"/>
      <c r="W108" s="39"/>
      <c r="X108" s="39"/>
      <c r="Y108" s="39"/>
    </row>
    <row r="109" spans="1:85" ht="60" customHeight="1" x14ac:dyDescent="0.25">
      <c r="A109" s="166">
        <v>68</v>
      </c>
      <c r="B109" s="51" t="s">
        <v>74</v>
      </c>
      <c r="C109" s="51" t="s">
        <v>51</v>
      </c>
      <c r="D109" s="51" t="s">
        <v>134</v>
      </c>
      <c r="E109" s="51" t="s">
        <v>135</v>
      </c>
      <c r="F109" s="148">
        <f>SUM(J109:R109)</f>
        <v>1727</v>
      </c>
      <c r="G109" s="145">
        <v>2024</v>
      </c>
      <c r="H109" s="145">
        <v>2025</v>
      </c>
      <c r="I109" s="147">
        <v>0</v>
      </c>
      <c r="J109" s="147">
        <v>0</v>
      </c>
      <c r="K109" s="147">
        <v>0</v>
      </c>
      <c r="L109" s="147">
        <v>0</v>
      </c>
      <c r="M109" s="147">
        <v>0</v>
      </c>
      <c r="N109" s="147">
        <v>0</v>
      </c>
      <c r="O109" s="147">
        <v>0</v>
      </c>
      <c r="P109" s="149">
        <v>583</v>
      </c>
      <c r="Q109" s="147">
        <v>1144</v>
      </c>
      <c r="R109" s="147">
        <v>0</v>
      </c>
      <c r="S109" s="1"/>
      <c r="T109" s="39"/>
      <c r="U109" s="39"/>
      <c r="V109" s="39"/>
      <c r="W109" s="39"/>
      <c r="X109" s="39"/>
      <c r="Y109" s="39"/>
    </row>
    <row r="110" spans="1:85" ht="54.75" customHeight="1" x14ac:dyDescent="0.25">
      <c r="A110" s="166">
        <v>69</v>
      </c>
      <c r="B110" s="51" t="s">
        <v>74</v>
      </c>
      <c r="C110" s="51" t="s">
        <v>51</v>
      </c>
      <c r="D110" s="51" t="s">
        <v>136</v>
      </c>
      <c r="E110" s="51" t="s">
        <v>135</v>
      </c>
      <c r="F110" s="148">
        <f>SUM(J110:R110)</f>
        <v>1648.98</v>
      </c>
      <c r="G110" s="145">
        <v>2024</v>
      </c>
      <c r="H110" s="145">
        <v>2026</v>
      </c>
      <c r="I110" s="147">
        <v>0</v>
      </c>
      <c r="J110" s="147">
        <v>0</v>
      </c>
      <c r="K110" s="147">
        <v>0</v>
      </c>
      <c r="L110" s="147">
        <v>0</v>
      </c>
      <c r="M110" s="147">
        <v>0</v>
      </c>
      <c r="N110" s="147">
        <v>0</v>
      </c>
      <c r="O110" s="147">
        <v>0</v>
      </c>
      <c r="P110" s="147">
        <v>483</v>
      </c>
      <c r="Q110" s="148">
        <v>0</v>
      </c>
      <c r="R110" s="147">
        <v>1165.98</v>
      </c>
      <c r="S110" s="1"/>
      <c r="T110" s="39"/>
      <c r="U110" s="39"/>
      <c r="V110" s="39"/>
      <c r="W110" s="39"/>
      <c r="X110" s="39"/>
      <c r="Y110" s="39"/>
    </row>
    <row r="111" spans="1:85" ht="66.75" customHeight="1" x14ac:dyDescent="0.25">
      <c r="A111" s="166">
        <v>70</v>
      </c>
      <c r="B111" s="52" t="s">
        <v>75</v>
      </c>
      <c r="C111" s="51" t="s">
        <v>20</v>
      </c>
      <c r="D111" s="51" t="s">
        <v>132</v>
      </c>
      <c r="E111" s="51" t="s">
        <v>133</v>
      </c>
      <c r="F111" s="148">
        <f>SUM(J111:R111)</f>
        <v>122</v>
      </c>
      <c r="G111" s="126">
        <v>2024</v>
      </c>
      <c r="H111" s="126">
        <v>2025</v>
      </c>
      <c r="I111" s="147">
        <v>0</v>
      </c>
      <c r="J111" s="148">
        <v>0</v>
      </c>
      <c r="K111" s="148">
        <v>0</v>
      </c>
      <c r="L111" s="148">
        <v>0</v>
      </c>
      <c r="M111" s="149">
        <v>0</v>
      </c>
      <c r="N111" s="148">
        <v>0</v>
      </c>
      <c r="O111" s="148">
        <v>0</v>
      </c>
      <c r="P111" s="149">
        <v>100</v>
      </c>
      <c r="Q111" s="148">
        <v>22</v>
      </c>
      <c r="R111" s="148">
        <v>0</v>
      </c>
      <c r="S111" s="11"/>
      <c r="T111" s="39"/>
      <c r="U111" s="44"/>
      <c r="V111" s="44"/>
      <c r="W111" s="39"/>
      <c r="X111" s="39"/>
      <c r="Y111" s="39"/>
    </row>
    <row r="112" spans="1:85" ht="15" customHeight="1" x14ac:dyDescent="0.25">
      <c r="A112" s="190" t="s">
        <v>40</v>
      </c>
      <c r="B112" s="191"/>
      <c r="C112" s="191"/>
      <c r="D112" s="191"/>
      <c r="E112" s="191"/>
      <c r="F112" s="191"/>
      <c r="G112" s="191"/>
      <c r="H112" s="191"/>
      <c r="I112" s="192"/>
      <c r="J112" s="1">
        <f t="shared" ref="J112:O112" si="13">SUM(J111:J111)</f>
        <v>0</v>
      </c>
      <c r="K112" s="1">
        <f t="shared" si="13"/>
        <v>0</v>
      </c>
      <c r="L112" s="1">
        <f t="shared" si="13"/>
        <v>0</v>
      </c>
      <c r="M112" s="23">
        <f t="shared" si="13"/>
        <v>0</v>
      </c>
      <c r="N112" s="1">
        <f t="shared" si="13"/>
        <v>0</v>
      </c>
      <c r="O112" s="1">
        <f t="shared" si="13"/>
        <v>0</v>
      </c>
      <c r="P112" s="23">
        <f>SUM(P109:P111)</f>
        <v>1166</v>
      </c>
      <c r="Q112" s="1">
        <f>SUM(Q109:Q111)</f>
        <v>1166</v>
      </c>
      <c r="R112" s="1">
        <f>SUM(R109:R111)</f>
        <v>1165.98</v>
      </c>
      <c r="S112" s="1" t="s">
        <v>16</v>
      </c>
      <c r="T112" s="39"/>
      <c r="U112" s="44"/>
      <c r="V112" s="44"/>
      <c r="W112" s="39"/>
      <c r="X112" s="39"/>
      <c r="Y112" s="39"/>
    </row>
    <row r="113" spans="1:85" ht="15" customHeight="1" x14ac:dyDescent="0.25">
      <c r="A113" s="190" t="s">
        <v>41</v>
      </c>
      <c r="B113" s="191"/>
      <c r="C113" s="191"/>
      <c r="D113" s="191"/>
      <c r="E113" s="191"/>
      <c r="F113" s="191"/>
      <c r="G113" s="191"/>
      <c r="H113" s="191"/>
      <c r="I113" s="192"/>
      <c r="J113" s="1" t="s">
        <v>16</v>
      </c>
      <c r="K113" s="1" t="s">
        <v>16</v>
      </c>
      <c r="L113" s="1" t="s">
        <v>16</v>
      </c>
      <c r="M113" s="23" t="s">
        <v>16</v>
      </c>
      <c r="N113" s="1" t="s">
        <v>16</v>
      </c>
      <c r="O113" s="1" t="s">
        <v>16</v>
      </c>
      <c r="P113" s="23">
        <v>1166</v>
      </c>
      <c r="Q113" s="135">
        <v>1165.98</v>
      </c>
      <c r="R113" s="135">
        <v>1165.98</v>
      </c>
      <c r="S113" s="1" t="s">
        <v>16</v>
      </c>
      <c r="T113" s="39"/>
      <c r="U113" s="39"/>
      <c r="V113" s="39"/>
      <c r="W113" s="39"/>
      <c r="X113" s="39"/>
      <c r="Y113" s="39"/>
    </row>
    <row r="114" spans="1:85" s="25" customFormat="1" ht="76.5" customHeight="1" x14ac:dyDescent="0.25">
      <c r="A114" s="175">
        <v>71</v>
      </c>
      <c r="B114" s="138" t="s">
        <v>106</v>
      </c>
      <c r="C114" s="137" t="s">
        <v>107</v>
      </c>
      <c r="D114" s="137" t="s">
        <v>137</v>
      </c>
      <c r="E114" s="137" t="s">
        <v>105</v>
      </c>
      <c r="F114" s="148">
        <v>1007219.85</v>
      </c>
      <c r="G114" s="175">
        <v>2020</v>
      </c>
      <c r="H114" s="175">
        <v>2024</v>
      </c>
      <c r="I114" s="148">
        <v>347949.6</v>
      </c>
      <c r="J114" s="148">
        <v>193887</v>
      </c>
      <c r="K114" s="148">
        <v>0</v>
      </c>
      <c r="L114" s="148">
        <v>0</v>
      </c>
      <c r="M114" s="148">
        <v>100623</v>
      </c>
      <c r="N114" s="148">
        <v>0</v>
      </c>
      <c r="O114" s="148">
        <v>0</v>
      </c>
      <c r="P114" s="148">
        <v>33541</v>
      </c>
      <c r="Q114" s="148">
        <v>0</v>
      </c>
      <c r="R114" s="148">
        <v>0</v>
      </c>
      <c r="S114" s="135">
        <v>331219.25</v>
      </c>
      <c r="T114" s="44"/>
      <c r="U114" s="39"/>
      <c r="V114" s="39"/>
      <c r="W114" s="44"/>
      <c r="X114" s="44"/>
      <c r="Y114" s="44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/>
      <c r="CB114" s="45"/>
      <c r="CC114" s="45"/>
      <c r="CD114" s="45"/>
      <c r="CE114" s="45"/>
      <c r="CF114" s="45"/>
      <c r="CG114" s="45"/>
    </row>
    <row r="115" spans="1:85" s="25" customFormat="1" ht="54.75" customHeight="1" x14ac:dyDescent="0.25">
      <c r="A115" s="130">
        <v>72</v>
      </c>
      <c r="B115" s="10" t="s">
        <v>74</v>
      </c>
      <c r="C115" s="6" t="s">
        <v>51</v>
      </c>
      <c r="D115" s="22" t="s">
        <v>137</v>
      </c>
      <c r="E115" s="22" t="s">
        <v>55</v>
      </c>
      <c r="F115" s="149">
        <f>SUM(J115:R115)</f>
        <v>19971.96</v>
      </c>
      <c r="G115" s="130">
        <v>2024</v>
      </c>
      <c r="H115" s="130">
        <v>2026</v>
      </c>
      <c r="I115" s="130">
        <v>0</v>
      </c>
      <c r="J115" s="149">
        <v>0</v>
      </c>
      <c r="K115" s="149">
        <v>0</v>
      </c>
      <c r="L115" s="149">
        <v>0</v>
      </c>
      <c r="M115" s="149">
        <v>1775.4</v>
      </c>
      <c r="N115" s="149">
        <v>0</v>
      </c>
      <c r="O115" s="149">
        <v>0</v>
      </c>
      <c r="P115" s="148">
        <v>582.4</v>
      </c>
      <c r="Q115" s="148">
        <v>8804.9599999999991</v>
      </c>
      <c r="R115" s="148">
        <v>8809.2000000000007</v>
      </c>
      <c r="S115" s="23"/>
      <c r="T115" s="44"/>
      <c r="U115" s="39"/>
      <c r="V115" s="39"/>
      <c r="W115" s="44"/>
      <c r="X115" s="44"/>
      <c r="Y115" s="44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  <c r="CA115" s="45"/>
      <c r="CB115" s="45"/>
      <c r="CC115" s="45"/>
      <c r="CD115" s="45"/>
      <c r="CE115" s="45"/>
      <c r="CF115" s="45"/>
      <c r="CG115" s="45"/>
    </row>
    <row r="116" spans="1:85" ht="15" customHeight="1" x14ac:dyDescent="0.25">
      <c r="A116" s="190" t="s">
        <v>42</v>
      </c>
      <c r="B116" s="191"/>
      <c r="C116" s="191"/>
      <c r="D116" s="191"/>
      <c r="E116" s="191"/>
      <c r="F116" s="191"/>
      <c r="G116" s="191"/>
      <c r="H116" s="191"/>
      <c r="I116" s="192"/>
      <c r="J116" s="1">
        <f>SUM(J114:J115)</f>
        <v>193887</v>
      </c>
      <c r="K116" s="1">
        <f>SUM(K114:K115)</f>
        <v>0</v>
      </c>
      <c r="L116" s="1">
        <v>0</v>
      </c>
      <c r="M116" s="23">
        <f>SUM(M114:M115)</f>
        <v>102398.39999999999</v>
      </c>
      <c r="N116" s="1">
        <v>0</v>
      </c>
      <c r="O116" s="1">
        <v>0</v>
      </c>
      <c r="P116" s="135">
        <f>SUM(P114:P115)</f>
        <v>34123.4</v>
      </c>
      <c r="Q116" s="135">
        <f>SUM(Q114:Q115)</f>
        <v>8804.9599999999991</v>
      </c>
      <c r="R116" s="135">
        <f>SUM(R114:R115)</f>
        <v>8809.2000000000007</v>
      </c>
      <c r="S116" s="1">
        <f>SUM(S114:S115)</f>
        <v>331219.25</v>
      </c>
      <c r="T116" s="39"/>
      <c r="U116" s="39"/>
      <c r="V116" s="39"/>
      <c r="W116" s="39"/>
      <c r="X116" s="39"/>
      <c r="Y116" s="39"/>
    </row>
    <row r="117" spans="1:85" x14ac:dyDescent="0.25">
      <c r="A117" s="190" t="s">
        <v>43</v>
      </c>
      <c r="B117" s="191"/>
      <c r="C117" s="191"/>
      <c r="D117" s="191"/>
      <c r="E117" s="191"/>
      <c r="F117" s="191"/>
      <c r="G117" s="191"/>
      <c r="H117" s="191"/>
      <c r="I117" s="192"/>
      <c r="J117" s="1" t="s">
        <v>16</v>
      </c>
      <c r="K117" s="1" t="s">
        <v>16</v>
      </c>
      <c r="L117" s="1" t="s">
        <v>16</v>
      </c>
      <c r="M117" s="23" t="s">
        <v>16</v>
      </c>
      <c r="N117" s="23" t="s">
        <v>16</v>
      </c>
      <c r="O117" s="23" t="s">
        <v>16</v>
      </c>
      <c r="P117" s="135">
        <v>8800.9</v>
      </c>
      <c r="Q117" s="135">
        <v>8804.9599999999991</v>
      </c>
      <c r="R117" s="135">
        <v>8809.16</v>
      </c>
      <c r="S117" s="1" t="s">
        <v>16</v>
      </c>
      <c r="T117" s="39"/>
      <c r="U117" s="44"/>
      <c r="V117" s="44"/>
      <c r="W117" s="39"/>
      <c r="X117" s="39"/>
      <c r="Y117" s="39"/>
    </row>
    <row r="118" spans="1:85" ht="51" customHeight="1" x14ac:dyDescent="0.25">
      <c r="A118" s="166">
        <v>73</v>
      </c>
      <c r="B118" s="10" t="s">
        <v>75</v>
      </c>
      <c r="C118" s="6" t="s">
        <v>20</v>
      </c>
      <c r="D118" s="6" t="s">
        <v>138</v>
      </c>
      <c r="E118" s="6" t="s">
        <v>93</v>
      </c>
      <c r="F118" s="148">
        <f>SUM(P118:R118)</f>
        <v>5069.32</v>
      </c>
      <c r="G118" s="126">
        <v>2024</v>
      </c>
      <c r="H118" s="126">
        <v>2026</v>
      </c>
      <c r="I118" s="147">
        <v>0</v>
      </c>
      <c r="J118" s="148">
        <v>0</v>
      </c>
      <c r="K118" s="148">
        <v>0</v>
      </c>
      <c r="L118" s="148">
        <v>0</v>
      </c>
      <c r="M118" s="149">
        <v>0</v>
      </c>
      <c r="N118" s="148">
        <v>0</v>
      </c>
      <c r="O118" s="148">
        <v>0</v>
      </c>
      <c r="P118" s="149">
        <v>1656.44</v>
      </c>
      <c r="Q118" s="149">
        <v>1756.44</v>
      </c>
      <c r="R118" s="149">
        <v>1656.44</v>
      </c>
      <c r="S118" s="11"/>
      <c r="T118" s="39"/>
      <c r="U118" s="44"/>
      <c r="V118" s="44"/>
      <c r="W118" s="39"/>
      <c r="X118" s="39"/>
      <c r="Y118" s="39"/>
    </row>
    <row r="119" spans="1:85" ht="51" customHeight="1" x14ac:dyDescent="0.25">
      <c r="A119" s="166">
        <v>74</v>
      </c>
      <c r="B119" s="10" t="s">
        <v>74</v>
      </c>
      <c r="C119" s="6" t="s">
        <v>51</v>
      </c>
      <c r="D119" s="6" t="s">
        <v>138</v>
      </c>
      <c r="E119" s="6" t="s">
        <v>55</v>
      </c>
      <c r="F119" s="148">
        <f t="shared" ref="F119:F120" si="14">SUM(P119:R119)</f>
        <v>6395.08</v>
      </c>
      <c r="G119" s="126">
        <v>2024</v>
      </c>
      <c r="H119" s="126">
        <v>2026</v>
      </c>
      <c r="I119" s="147">
        <v>0</v>
      </c>
      <c r="J119" s="148">
        <v>0</v>
      </c>
      <c r="K119" s="148">
        <v>0</v>
      </c>
      <c r="L119" s="148">
        <v>0</v>
      </c>
      <c r="M119" s="149">
        <v>0</v>
      </c>
      <c r="N119" s="148">
        <v>0</v>
      </c>
      <c r="O119" s="148">
        <v>0</v>
      </c>
      <c r="P119" s="149">
        <v>2098.36</v>
      </c>
      <c r="Q119" s="149">
        <v>2198.36</v>
      </c>
      <c r="R119" s="149">
        <v>2098.36</v>
      </c>
      <c r="S119" s="11"/>
      <c r="T119" s="39"/>
      <c r="U119" s="44"/>
      <c r="V119" s="44"/>
      <c r="W119" s="39"/>
      <c r="X119" s="39"/>
      <c r="Y119" s="39"/>
    </row>
    <row r="120" spans="1:85" ht="68.25" customHeight="1" x14ac:dyDescent="0.25">
      <c r="A120" s="166">
        <v>75</v>
      </c>
      <c r="B120" s="10" t="s">
        <v>94</v>
      </c>
      <c r="C120" s="6" t="s">
        <v>95</v>
      </c>
      <c r="D120" s="6" t="s">
        <v>138</v>
      </c>
      <c r="E120" s="6" t="s">
        <v>96</v>
      </c>
      <c r="F120" s="148">
        <f t="shared" si="14"/>
        <v>400</v>
      </c>
      <c r="G120" s="126">
        <v>2024</v>
      </c>
      <c r="H120" s="126">
        <v>2026</v>
      </c>
      <c r="I120" s="147">
        <v>0</v>
      </c>
      <c r="J120" s="148">
        <v>0</v>
      </c>
      <c r="K120" s="148">
        <v>0</v>
      </c>
      <c r="L120" s="148">
        <v>0</v>
      </c>
      <c r="M120" s="149">
        <v>0</v>
      </c>
      <c r="N120" s="148">
        <v>0</v>
      </c>
      <c r="O120" s="148">
        <v>0</v>
      </c>
      <c r="P120" s="149">
        <v>200</v>
      </c>
      <c r="Q120" s="148">
        <v>0</v>
      </c>
      <c r="R120" s="148">
        <v>200</v>
      </c>
      <c r="S120" s="11"/>
      <c r="T120" s="39"/>
      <c r="U120" s="44"/>
      <c r="V120" s="44"/>
      <c r="W120" s="39"/>
      <c r="X120" s="39"/>
      <c r="Y120" s="39"/>
    </row>
    <row r="121" spans="1:85" s="25" customFormat="1" ht="15" customHeight="1" x14ac:dyDescent="0.25">
      <c r="A121" s="194" t="s">
        <v>97</v>
      </c>
      <c r="B121" s="195"/>
      <c r="C121" s="195"/>
      <c r="D121" s="195"/>
      <c r="E121" s="195"/>
      <c r="F121" s="195"/>
      <c r="G121" s="195"/>
      <c r="H121" s="195"/>
      <c r="I121" s="196"/>
      <c r="J121" s="23">
        <f t="shared" ref="J121:O121" si="15">SUM(J119:J119)</f>
        <v>0</v>
      </c>
      <c r="K121" s="23">
        <f t="shared" si="15"/>
        <v>0</v>
      </c>
      <c r="L121" s="23">
        <f t="shared" si="15"/>
        <v>0</v>
      </c>
      <c r="M121" s="23">
        <f t="shared" si="15"/>
        <v>0</v>
      </c>
      <c r="N121" s="23">
        <f t="shared" si="15"/>
        <v>0</v>
      </c>
      <c r="O121" s="23">
        <f t="shared" si="15"/>
        <v>0</v>
      </c>
      <c r="P121" s="23">
        <f>SUM(P118:P120)</f>
        <v>3954.8</v>
      </c>
      <c r="Q121" s="23">
        <f>SUM(Q118:Q120)</f>
        <v>3954.8</v>
      </c>
      <c r="R121" s="23">
        <f>SUM(R118:R120)</f>
        <v>3954.8</v>
      </c>
      <c r="S121" s="23" t="s">
        <v>16</v>
      </c>
      <c r="T121" s="44"/>
      <c r="U121" s="44"/>
      <c r="V121" s="44"/>
      <c r="W121" s="44"/>
      <c r="X121" s="44"/>
      <c r="Y121" s="44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5"/>
      <c r="BW121" s="45"/>
      <c r="BX121" s="45"/>
      <c r="BY121" s="45"/>
      <c r="BZ121" s="45"/>
      <c r="CA121" s="45"/>
      <c r="CB121" s="45"/>
      <c r="CC121" s="45"/>
      <c r="CD121" s="45"/>
      <c r="CE121" s="45"/>
      <c r="CF121" s="45"/>
      <c r="CG121" s="45"/>
    </row>
    <row r="122" spans="1:85" s="25" customFormat="1" x14ac:dyDescent="0.25">
      <c r="A122" s="194" t="s">
        <v>44</v>
      </c>
      <c r="B122" s="195"/>
      <c r="C122" s="195"/>
      <c r="D122" s="195"/>
      <c r="E122" s="195"/>
      <c r="F122" s="195"/>
      <c r="G122" s="195"/>
      <c r="H122" s="195"/>
      <c r="I122" s="196"/>
      <c r="J122" s="23" t="s">
        <v>16</v>
      </c>
      <c r="K122" s="23" t="s">
        <v>16</v>
      </c>
      <c r="L122" s="23" t="s">
        <v>16</v>
      </c>
      <c r="M122" s="23" t="s">
        <v>16</v>
      </c>
      <c r="N122" s="23" t="s">
        <v>16</v>
      </c>
      <c r="O122" s="23" t="s">
        <v>16</v>
      </c>
      <c r="P122" s="23">
        <v>3954.8</v>
      </c>
      <c r="Q122" s="23">
        <v>3954.76</v>
      </c>
      <c r="R122" s="23">
        <v>3954.76</v>
      </c>
      <c r="S122" s="23" t="s">
        <v>16</v>
      </c>
      <c r="T122" s="44"/>
      <c r="U122" s="44"/>
      <c r="V122" s="44"/>
      <c r="W122" s="44"/>
      <c r="X122" s="44"/>
      <c r="Y122" s="44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5"/>
      <c r="BW122" s="45"/>
      <c r="BX122" s="45"/>
      <c r="BY122" s="45"/>
      <c r="BZ122" s="45"/>
      <c r="CA122" s="45"/>
      <c r="CB122" s="45"/>
      <c r="CC122" s="45"/>
      <c r="CD122" s="45"/>
      <c r="CE122" s="45"/>
      <c r="CF122" s="45"/>
      <c r="CG122" s="45"/>
    </row>
    <row r="123" spans="1:85" ht="63.75" customHeight="1" x14ac:dyDescent="0.25">
      <c r="A123" s="166">
        <v>76</v>
      </c>
      <c r="B123" s="78" t="s">
        <v>74</v>
      </c>
      <c r="C123" s="77" t="s">
        <v>51</v>
      </c>
      <c r="D123" s="77" t="s">
        <v>139</v>
      </c>
      <c r="E123" s="77" t="s">
        <v>155</v>
      </c>
      <c r="F123" s="148">
        <f>SUM(J123:R123)</f>
        <v>170.38000000000002</v>
      </c>
      <c r="G123" s="126">
        <v>2024</v>
      </c>
      <c r="H123" s="126">
        <v>2026</v>
      </c>
      <c r="I123" s="147">
        <v>0</v>
      </c>
      <c r="J123" s="148">
        <v>0</v>
      </c>
      <c r="K123" s="148">
        <v>0</v>
      </c>
      <c r="L123" s="148">
        <v>0</v>
      </c>
      <c r="M123" s="149">
        <v>0</v>
      </c>
      <c r="N123" s="148">
        <v>0</v>
      </c>
      <c r="O123" s="148">
        <v>0</v>
      </c>
      <c r="P123" s="149">
        <v>94.9</v>
      </c>
      <c r="Q123" s="148">
        <v>37.74</v>
      </c>
      <c r="R123" s="148">
        <v>37.74</v>
      </c>
      <c r="S123" s="11"/>
      <c r="T123" s="39"/>
      <c r="U123" s="44"/>
      <c r="V123" s="44"/>
      <c r="W123" s="39"/>
      <c r="X123" s="39"/>
      <c r="Y123" s="39"/>
    </row>
    <row r="124" spans="1:85" ht="16.5" customHeight="1" x14ac:dyDescent="0.25">
      <c r="A124" s="190" t="s">
        <v>45</v>
      </c>
      <c r="B124" s="191"/>
      <c r="C124" s="191"/>
      <c r="D124" s="191"/>
      <c r="E124" s="191"/>
      <c r="F124" s="191"/>
      <c r="G124" s="191"/>
      <c r="H124" s="191"/>
      <c r="I124" s="192"/>
      <c r="J124" s="1">
        <f t="shared" ref="J124:Q124" si="16">SUM(J123)</f>
        <v>0</v>
      </c>
      <c r="K124" s="1">
        <f t="shared" si="16"/>
        <v>0</v>
      </c>
      <c r="L124" s="1">
        <f t="shared" si="16"/>
        <v>0</v>
      </c>
      <c r="M124" s="23">
        <f t="shared" si="16"/>
        <v>0</v>
      </c>
      <c r="N124" s="1">
        <f t="shared" si="16"/>
        <v>0</v>
      </c>
      <c r="O124" s="1">
        <f t="shared" si="16"/>
        <v>0</v>
      </c>
      <c r="P124" s="23">
        <f t="shared" si="16"/>
        <v>94.9</v>
      </c>
      <c r="Q124" s="1">
        <f t="shared" si="16"/>
        <v>37.74</v>
      </c>
      <c r="R124" s="1">
        <f>SUM(R123:R123)</f>
        <v>37.74</v>
      </c>
      <c r="S124" s="1" t="s">
        <v>16</v>
      </c>
      <c r="T124" s="39"/>
      <c r="U124" s="44"/>
      <c r="V124" s="44"/>
      <c r="W124" s="39"/>
      <c r="X124" s="39"/>
      <c r="Y124" s="39"/>
    </row>
    <row r="125" spans="1:85" x14ac:dyDescent="0.25">
      <c r="A125" s="190" t="s">
        <v>46</v>
      </c>
      <c r="B125" s="191"/>
      <c r="C125" s="191"/>
      <c r="D125" s="191"/>
      <c r="E125" s="191"/>
      <c r="F125" s="191"/>
      <c r="G125" s="191"/>
      <c r="H125" s="191"/>
      <c r="I125" s="192"/>
      <c r="J125" s="1" t="s">
        <v>16</v>
      </c>
      <c r="K125" s="1" t="s">
        <v>16</v>
      </c>
      <c r="L125" s="1" t="s">
        <v>16</v>
      </c>
      <c r="M125" s="23" t="s">
        <v>16</v>
      </c>
      <c r="N125" s="1" t="s">
        <v>16</v>
      </c>
      <c r="O125" s="1" t="s">
        <v>16</v>
      </c>
      <c r="P125" s="23">
        <v>37.700000000000003</v>
      </c>
      <c r="Q125" s="135">
        <v>37.74</v>
      </c>
      <c r="R125" s="135">
        <v>37.74</v>
      </c>
      <c r="S125" s="1" t="s">
        <v>16</v>
      </c>
      <c r="T125" s="39"/>
      <c r="U125" s="47"/>
      <c r="V125" s="47"/>
      <c r="W125" s="39"/>
      <c r="X125" s="39"/>
      <c r="Y125" s="39"/>
    </row>
    <row r="126" spans="1:85" s="25" customFormat="1" ht="107.25" customHeight="1" x14ac:dyDescent="0.25">
      <c r="A126" s="130">
        <v>77</v>
      </c>
      <c r="B126" s="27" t="s">
        <v>76</v>
      </c>
      <c r="C126" s="22" t="s">
        <v>79</v>
      </c>
      <c r="D126" s="22" t="s">
        <v>80</v>
      </c>
      <c r="E126" s="22" t="s">
        <v>81</v>
      </c>
      <c r="F126" s="149">
        <v>54.46</v>
      </c>
      <c r="G126" s="158">
        <v>2024</v>
      </c>
      <c r="H126" s="158">
        <v>2026</v>
      </c>
      <c r="I126" s="163">
        <v>0</v>
      </c>
      <c r="J126" s="149">
        <v>0</v>
      </c>
      <c r="K126" s="149">
        <v>0</v>
      </c>
      <c r="L126" s="149">
        <v>0</v>
      </c>
      <c r="M126" s="149">
        <v>0</v>
      </c>
      <c r="N126" s="149">
        <v>0</v>
      </c>
      <c r="O126" s="149">
        <v>0</v>
      </c>
      <c r="P126" s="151">
        <v>13.23</v>
      </c>
      <c r="Q126" s="151">
        <v>14.74</v>
      </c>
      <c r="R126" s="151">
        <v>14.74</v>
      </c>
      <c r="S126" s="28"/>
      <c r="T126" s="44"/>
      <c r="U126" s="47"/>
      <c r="V126" s="47"/>
      <c r="W126" s="44"/>
      <c r="X126" s="44"/>
      <c r="Y126" s="44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5"/>
      <c r="BX126" s="45"/>
      <c r="BY126" s="45"/>
      <c r="BZ126" s="45"/>
      <c r="CA126" s="45"/>
      <c r="CB126" s="45"/>
      <c r="CC126" s="45"/>
      <c r="CD126" s="45"/>
      <c r="CE126" s="45"/>
      <c r="CF126" s="45"/>
      <c r="CG126" s="45"/>
    </row>
    <row r="127" spans="1:85" s="25" customFormat="1" ht="79.5" customHeight="1" x14ac:dyDescent="0.25">
      <c r="A127" s="130">
        <v>78</v>
      </c>
      <c r="B127" s="27" t="s">
        <v>54</v>
      </c>
      <c r="C127" s="22" t="s">
        <v>68</v>
      </c>
      <c r="D127" s="22" t="s">
        <v>80</v>
      </c>
      <c r="E127" s="22" t="s">
        <v>82</v>
      </c>
      <c r="F127" s="149">
        <v>574</v>
      </c>
      <c r="G127" s="158">
        <v>2024</v>
      </c>
      <c r="H127" s="158">
        <v>2026</v>
      </c>
      <c r="I127" s="163">
        <v>0</v>
      </c>
      <c r="J127" s="149">
        <v>0</v>
      </c>
      <c r="K127" s="149">
        <v>0</v>
      </c>
      <c r="L127" s="149">
        <v>0</v>
      </c>
      <c r="M127" s="149">
        <v>0</v>
      </c>
      <c r="N127" s="149">
        <v>0</v>
      </c>
      <c r="O127" s="149">
        <v>0</v>
      </c>
      <c r="P127" s="151">
        <v>280</v>
      </c>
      <c r="Q127" s="151">
        <v>98</v>
      </c>
      <c r="R127" s="151">
        <v>98</v>
      </c>
      <c r="S127" s="28"/>
      <c r="T127" s="44"/>
      <c r="U127" s="49"/>
      <c r="V127" s="49"/>
      <c r="W127" s="44"/>
      <c r="X127" s="44"/>
      <c r="Y127" s="44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5"/>
      <c r="BX127" s="45"/>
      <c r="BY127" s="45"/>
      <c r="BZ127" s="45"/>
      <c r="CA127" s="45"/>
      <c r="CB127" s="45"/>
      <c r="CC127" s="45"/>
      <c r="CD127" s="45"/>
      <c r="CE127" s="45"/>
      <c r="CF127" s="45"/>
      <c r="CG127" s="45"/>
    </row>
    <row r="128" spans="1:85" s="25" customFormat="1" ht="76.5" customHeight="1" x14ac:dyDescent="0.25">
      <c r="A128" s="130">
        <v>79</v>
      </c>
      <c r="B128" s="27" t="s">
        <v>54</v>
      </c>
      <c r="C128" s="22" t="s">
        <v>68</v>
      </c>
      <c r="D128" s="22" t="s">
        <v>80</v>
      </c>
      <c r="E128" s="22" t="s">
        <v>83</v>
      </c>
      <c r="F128" s="149">
        <v>2743.93</v>
      </c>
      <c r="G128" s="158">
        <v>2024</v>
      </c>
      <c r="H128" s="158">
        <v>2026</v>
      </c>
      <c r="I128" s="163">
        <v>0</v>
      </c>
      <c r="J128" s="149">
        <v>0</v>
      </c>
      <c r="K128" s="149">
        <v>0</v>
      </c>
      <c r="L128" s="149">
        <v>0</v>
      </c>
      <c r="M128" s="149">
        <v>0</v>
      </c>
      <c r="N128" s="149">
        <v>0</v>
      </c>
      <c r="O128" s="149">
        <v>0</v>
      </c>
      <c r="P128" s="151">
        <v>701.81</v>
      </c>
      <c r="Q128" s="151">
        <v>709.39</v>
      </c>
      <c r="R128" s="151">
        <v>709.39</v>
      </c>
      <c r="S128" s="28"/>
      <c r="T128" s="44"/>
      <c r="U128" s="47"/>
      <c r="V128" s="47"/>
      <c r="W128" s="44"/>
      <c r="X128" s="44"/>
      <c r="Y128" s="44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5"/>
      <c r="BJ128" s="45"/>
      <c r="BK128" s="45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  <c r="BV128" s="45"/>
      <c r="BW128" s="45"/>
      <c r="BX128" s="45"/>
      <c r="BY128" s="45"/>
      <c r="BZ128" s="45"/>
      <c r="CA128" s="45"/>
      <c r="CB128" s="45"/>
      <c r="CC128" s="45"/>
      <c r="CD128" s="45"/>
      <c r="CE128" s="45"/>
      <c r="CF128" s="45"/>
      <c r="CG128" s="45"/>
    </row>
    <row r="129" spans="1:85" s="25" customFormat="1" ht="53.25" customHeight="1" x14ac:dyDescent="0.25">
      <c r="A129" s="130">
        <v>80</v>
      </c>
      <c r="B129" s="27" t="s">
        <v>75</v>
      </c>
      <c r="C129" s="22" t="s">
        <v>20</v>
      </c>
      <c r="D129" s="22" t="s">
        <v>84</v>
      </c>
      <c r="E129" s="22" t="s">
        <v>85</v>
      </c>
      <c r="F129" s="149">
        <v>2524.7000000000003</v>
      </c>
      <c r="G129" s="158">
        <v>2024</v>
      </c>
      <c r="H129" s="158">
        <v>2026</v>
      </c>
      <c r="I129" s="163">
        <v>0</v>
      </c>
      <c r="J129" s="149">
        <v>0</v>
      </c>
      <c r="K129" s="149">
        <v>0</v>
      </c>
      <c r="L129" s="149">
        <v>0</v>
      </c>
      <c r="M129" s="149">
        <v>0</v>
      </c>
      <c r="N129" s="149">
        <v>0</v>
      </c>
      <c r="O129" s="149">
        <v>0</v>
      </c>
      <c r="P129" s="164">
        <v>633.38</v>
      </c>
      <c r="Q129" s="164">
        <v>630.84</v>
      </c>
      <c r="R129" s="164">
        <v>630.84</v>
      </c>
      <c r="S129" s="28"/>
      <c r="T129" s="44"/>
      <c r="U129" s="47"/>
      <c r="V129" s="47"/>
      <c r="W129" s="44"/>
      <c r="X129" s="44"/>
      <c r="Y129" s="44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5"/>
      <c r="BW129" s="45"/>
      <c r="BX129" s="45"/>
      <c r="BY129" s="45"/>
      <c r="BZ129" s="45"/>
      <c r="CA129" s="45"/>
      <c r="CB129" s="45"/>
      <c r="CC129" s="45"/>
      <c r="CD129" s="45"/>
      <c r="CE129" s="45"/>
      <c r="CF129" s="45"/>
      <c r="CG129" s="45"/>
    </row>
    <row r="130" spans="1:85" s="25" customFormat="1" ht="55.5" customHeight="1" x14ac:dyDescent="0.25">
      <c r="A130" s="130">
        <v>81</v>
      </c>
      <c r="B130" s="27" t="s">
        <v>75</v>
      </c>
      <c r="C130" s="22" t="s">
        <v>20</v>
      </c>
      <c r="D130" s="22" t="s">
        <v>218</v>
      </c>
      <c r="E130" s="22" t="s">
        <v>219</v>
      </c>
      <c r="F130" s="149">
        <v>8080.96</v>
      </c>
      <c r="G130" s="158">
        <v>2024</v>
      </c>
      <c r="H130" s="158">
        <v>2026</v>
      </c>
      <c r="I130" s="163">
        <v>0</v>
      </c>
      <c r="J130" s="149">
        <v>0</v>
      </c>
      <c r="K130" s="149">
        <v>0</v>
      </c>
      <c r="L130" s="149">
        <v>0</v>
      </c>
      <c r="M130" s="149">
        <v>0</v>
      </c>
      <c r="N130" s="149">
        <v>0</v>
      </c>
      <c r="O130" s="149">
        <v>0</v>
      </c>
      <c r="P130" s="164">
        <v>2020.24</v>
      </c>
      <c r="Q130" s="164">
        <v>2020.24</v>
      </c>
      <c r="R130" s="164">
        <v>2020.24</v>
      </c>
      <c r="S130" s="144"/>
      <c r="T130" s="90"/>
      <c r="U130" s="47"/>
      <c r="V130" s="47"/>
      <c r="W130" s="90"/>
      <c r="X130" s="90"/>
      <c r="Y130" s="90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5"/>
      <c r="BW130" s="45"/>
      <c r="BX130" s="45"/>
      <c r="BY130" s="45"/>
      <c r="BZ130" s="45"/>
      <c r="CA130" s="45"/>
      <c r="CB130" s="45"/>
      <c r="CC130" s="45"/>
      <c r="CD130" s="45"/>
      <c r="CE130" s="45"/>
      <c r="CF130" s="45"/>
      <c r="CG130" s="45"/>
    </row>
    <row r="131" spans="1:85" s="25" customFormat="1" ht="51.75" customHeight="1" x14ac:dyDescent="0.25">
      <c r="A131" s="130">
        <v>82</v>
      </c>
      <c r="B131" s="27" t="s">
        <v>74</v>
      </c>
      <c r="C131" s="22" t="s">
        <v>51</v>
      </c>
      <c r="D131" s="22" t="s">
        <v>84</v>
      </c>
      <c r="E131" s="22" t="s">
        <v>86</v>
      </c>
      <c r="F131" s="149">
        <v>14787.47</v>
      </c>
      <c r="G131" s="158">
        <v>2024</v>
      </c>
      <c r="H131" s="158">
        <v>2026</v>
      </c>
      <c r="I131" s="157">
        <v>0</v>
      </c>
      <c r="J131" s="149">
        <v>0</v>
      </c>
      <c r="K131" s="149">
        <v>0</v>
      </c>
      <c r="L131" s="149">
        <v>0</v>
      </c>
      <c r="M131" s="149">
        <v>0</v>
      </c>
      <c r="N131" s="149">
        <v>0</v>
      </c>
      <c r="O131" s="149">
        <v>0</v>
      </c>
      <c r="P131" s="151">
        <v>4527.88</v>
      </c>
      <c r="Q131" s="151">
        <v>3236.4</v>
      </c>
      <c r="R131" s="151">
        <v>3645.22</v>
      </c>
      <c r="S131" s="28"/>
      <c r="T131" s="44"/>
      <c r="U131" s="47"/>
      <c r="V131" s="47"/>
      <c r="W131" s="44"/>
      <c r="X131" s="44"/>
      <c r="Y131" s="44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  <c r="BV131" s="45"/>
      <c r="BW131" s="45"/>
      <c r="BX131" s="45"/>
      <c r="BY131" s="45"/>
      <c r="BZ131" s="45"/>
      <c r="CA131" s="45"/>
      <c r="CB131" s="45"/>
      <c r="CC131" s="45"/>
      <c r="CD131" s="45"/>
      <c r="CE131" s="45"/>
      <c r="CF131" s="45"/>
      <c r="CG131" s="45"/>
    </row>
    <row r="132" spans="1:85" s="25" customFormat="1" ht="67.5" customHeight="1" x14ac:dyDescent="0.25">
      <c r="A132" s="130">
        <v>83</v>
      </c>
      <c r="B132" s="27" t="s">
        <v>74</v>
      </c>
      <c r="C132" s="22" t="s">
        <v>51</v>
      </c>
      <c r="D132" s="22" t="s">
        <v>80</v>
      </c>
      <c r="E132" s="22" t="s">
        <v>87</v>
      </c>
      <c r="F132" s="149">
        <v>400</v>
      </c>
      <c r="G132" s="158">
        <v>2024</v>
      </c>
      <c r="H132" s="158">
        <v>2026</v>
      </c>
      <c r="I132" s="163">
        <v>0</v>
      </c>
      <c r="J132" s="149">
        <v>0</v>
      </c>
      <c r="K132" s="149">
        <v>0</v>
      </c>
      <c r="L132" s="149">
        <v>0</v>
      </c>
      <c r="M132" s="149">
        <v>0</v>
      </c>
      <c r="N132" s="149">
        <v>0</v>
      </c>
      <c r="O132" s="149">
        <v>0</v>
      </c>
      <c r="P132" s="151">
        <v>100</v>
      </c>
      <c r="Q132" s="151">
        <v>100</v>
      </c>
      <c r="R132" s="151">
        <v>100</v>
      </c>
      <c r="S132" s="28"/>
      <c r="T132" s="44"/>
      <c r="U132" s="47"/>
      <c r="V132" s="47"/>
      <c r="W132" s="44"/>
      <c r="X132" s="44"/>
      <c r="Y132" s="44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5"/>
      <c r="BX132" s="45"/>
      <c r="BY132" s="45"/>
      <c r="BZ132" s="45"/>
      <c r="CA132" s="45"/>
      <c r="CB132" s="45"/>
      <c r="CC132" s="45"/>
      <c r="CD132" s="45"/>
      <c r="CE132" s="45"/>
      <c r="CF132" s="45"/>
      <c r="CG132" s="45"/>
    </row>
    <row r="133" spans="1:85" s="25" customFormat="1" ht="69.75" customHeight="1" x14ac:dyDescent="0.25">
      <c r="A133" s="130">
        <v>84</v>
      </c>
      <c r="B133" s="27" t="s">
        <v>74</v>
      </c>
      <c r="C133" s="22" t="s">
        <v>51</v>
      </c>
      <c r="D133" s="22" t="s">
        <v>88</v>
      </c>
      <c r="E133" s="22" t="s">
        <v>89</v>
      </c>
      <c r="F133" s="149">
        <v>1732</v>
      </c>
      <c r="G133" s="158">
        <v>2024</v>
      </c>
      <c r="H133" s="158">
        <v>2026</v>
      </c>
      <c r="I133" s="163">
        <v>0</v>
      </c>
      <c r="J133" s="149">
        <v>0</v>
      </c>
      <c r="K133" s="149">
        <v>0</v>
      </c>
      <c r="L133" s="149">
        <v>0</v>
      </c>
      <c r="M133" s="149">
        <v>0</v>
      </c>
      <c r="N133" s="149">
        <v>0</v>
      </c>
      <c r="O133" s="149">
        <v>0</v>
      </c>
      <c r="P133" s="151">
        <v>586.64</v>
      </c>
      <c r="Q133" s="151">
        <v>246.5</v>
      </c>
      <c r="R133" s="151">
        <v>246.5</v>
      </c>
      <c r="S133" s="28"/>
      <c r="T133" s="44"/>
      <c r="U133" s="47"/>
      <c r="V133" s="47"/>
      <c r="W133" s="44"/>
      <c r="X133" s="44"/>
      <c r="Y133" s="44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5"/>
      <c r="BW133" s="45"/>
      <c r="BX133" s="45"/>
      <c r="BY133" s="45"/>
      <c r="BZ133" s="45"/>
      <c r="CA133" s="45"/>
      <c r="CB133" s="45"/>
      <c r="CC133" s="45"/>
      <c r="CD133" s="45"/>
      <c r="CE133" s="45"/>
      <c r="CF133" s="45"/>
      <c r="CG133" s="45"/>
    </row>
    <row r="134" spans="1:85" s="25" customFormat="1" ht="16.5" customHeight="1" x14ac:dyDescent="0.25">
      <c r="A134" s="194" t="s">
        <v>47</v>
      </c>
      <c r="B134" s="195"/>
      <c r="C134" s="195"/>
      <c r="D134" s="195"/>
      <c r="E134" s="195"/>
      <c r="F134" s="195"/>
      <c r="G134" s="195"/>
      <c r="H134" s="195"/>
      <c r="I134" s="196"/>
      <c r="J134" s="23">
        <f t="shared" ref="J134:O134" si="17">SUM(J126:J126)</f>
        <v>0</v>
      </c>
      <c r="K134" s="23">
        <f t="shared" si="17"/>
        <v>0</v>
      </c>
      <c r="L134" s="23">
        <f t="shared" si="17"/>
        <v>0</v>
      </c>
      <c r="M134" s="23">
        <v>0</v>
      </c>
      <c r="N134" s="23">
        <f t="shared" si="17"/>
        <v>0</v>
      </c>
      <c r="O134" s="23">
        <f t="shared" si="17"/>
        <v>0</v>
      </c>
      <c r="P134" s="23">
        <f>SUM(P126:P133)</f>
        <v>8863.18</v>
      </c>
      <c r="Q134" s="23">
        <f>SUM(Q126:Q133)</f>
        <v>7056.1100000000006</v>
      </c>
      <c r="R134" s="23">
        <f>SUM(R126:R133)</f>
        <v>7464.93</v>
      </c>
      <c r="S134" s="23" t="s">
        <v>16</v>
      </c>
      <c r="T134" s="44"/>
      <c r="U134" s="39"/>
      <c r="V134" s="39"/>
      <c r="W134" s="44"/>
      <c r="X134" s="44"/>
      <c r="Y134" s="44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5"/>
      <c r="BW134" s="45"/>
      <c r="BX134" s="45"/>
      <c r="BY134" s="45"/>
      <c r="BZ134" s="45"/>
      <c r="CA134" s="45"/>
      <c r="CB134" s="45"/>
      <c r="CC134" s="45"/>
      <c r="CD134" s="45"/>
      <c r="CE134" s="45"/>
      <c r="CF134" s="45"/>
      <c r="CG134" s="45"/>
    </row>
    <row r="135" spans="1:85" s="25" customFormat="1" x14ac:dyDescent="0.25">
      <c r="A135" s="194" t="s">
        <v>48</v>
      </c>
      <c r="B135" s="195"/>
      <c r="C135" s="195"/>
      <c r="D135" s="195"/>
      <c r="E135" s="195"/>
      <c r="F135" s="195"/>
      <c r="G135" s="195"/>
      <c r="H135" s="195"/>
      <c r="I135" s="196"/>
      <c r="J135" s="23" t="s">
        <v>16</v>
      </c>
      <c r="K135" s="23" t="s">
        <v>16</v>
      </c>
      <c r="L135" s="23" t="s">
        <v>16</v>
      </c>
      <c r="M135" s="23" t="s">
        <v>16</v>
      </c>
      <c r="N135" s="23" t="s">
        <v>16</v>
      </c>
      <c r="O135" s="23" t="s">
        <v>16</v>
      </c>
      <c r="P135" s="23">
        <v>4289.8</v>
      </c>
      <c r="Q135" s="23">
        <v>4308.16</v>
      </c>
      <c r="R135" s="23">
        <v>4326.88</v>
      </c>
      <c r="S135" s="23" t="s">
        <v>16</v>
      </c>
      <c r="T135" s="44"/>
      <c r="U135" s="39"/>
      <c r="V135" s="39"/>
      <c r="W135" s="44"/>
      <c r="X135" s="44"/>
      <c r="Y135" s="44"/>
      <c r="Z135" s="45"/>
      <c r="AA135" s="45"/>
      <c r="AB135" s="45"/>
      <c r="AC135" s="45"/>
      <c r="AD135" s="45"/>
      <c r="AE135" s="45"/>
      <c r="AF135" s="45"/>
      <c r="AG135" s="45"/>
      <c r="AH135" s="45"/>
      <c r="AI135" s="45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5"/>
      <c r="BW135" s="45"/>
      <c r="BX135" s="45"/>
      <c r="BY135" s="45"/>
      <c r="BZ135" s="45"/>
      <c r="CA135" s="45"/>
      <c r="CB135" s="45"/>
      <c r="CC135" s="45"/>
      <c r="CD135" s="45"/>
      <c r="CE135" s="45"/>
      <c r="CF135" s="45"/>
      <c r="CG135" s="45"/>
    </row>
    <row r="136" spans="1:85" s="19" customFormat="1" ht="69.75" customHeight="1" x14ac:dyDescent="0.25">
      <c r="A136" s="166">
        <v>85</v>
      </c>
      <c r="B136" s="30" t="s">
        <v>74</v>
      </c>
      <c r="C136" s="6" t="s">
        <v>51</v>
      </c>
      <c r="D136" s="7" t="s">
        <v>18</v>
      </c>
      <c r="E136" s="6" t="s">
        <v>220</v>
      </c>
      <c r="F136" s="102">
        <f>M136+N136+O136</f>
        <v>190785.43</v>
      </c>
      <c r="G136" s="160" t="s">
        <v>109</v>
      </c>
      <c r="H136" s="160" t="s">
        <v>162</v>
      </c>
      <c r="I136" s="102" t="s">
        <v>60</v>
      </c>
      <c r="J136" s="102" t="s">
        <v>60</v>
      </c>
      <c r="K136" s="102" t="s">
        <v>60</v>
      </c>
      <c r="L136" s="102" t="s">
        <v>60</v>
      </c>
      <c r="M136" s="102">
        <v>0</v>
      </c>
      <c r="N136" s="102">
        <v>88200.03</v>
      </c>
      <c r="O136" s="102">
        <v>102585.4</v>
      </c>
      <c r="P136" s="151" t="s">
        <v>60</v>
      </c>
      <c r="Q136" s="151" t="s">
        <v>60</v>
      </c>
      <c r="R136" s="151" t="s">
        <v>60</v>
      </c>
      <c r="S136" s="18"/>
      <c r="T136" s="47"/>
      <c r="U136" s="39"/>
      <c r="V136" s="39"/>
      <c r="W136" s="47"/>
      <c r="X136" s="47"/>
      <c r="Y136" s="47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8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8"/>
      <c r="BJ136" s="48"/>
      <c r="BK136" s="48"/>
      <c r="BL136" s="48"/>
      <c r="BM136" s="48"/>
      <c r="BN136" s="48"/>
      <c r="BO136" s="48"/>
      <c r="BP136" s="48"/>
      <c r="BQ136" s="48"/>
      <c r="BR136" s="48"/>
      <c r="BS136" s="48"/>
      <c r="BT136" s="48"/>
      <c r="BU136" s="48"/>
      <c r="BV136" s="48"/>
      <c r="BW136" s="48"/>
      <c r="BX136" s="48"/>
      <c r="BY136" s="48"/>
      <c r="BZ136" s="48"/>
      <c r="CA136" s="48"/>
      <c r="CB136" s="48"/>
      <c r="CC136" s="48"/>
      <c r="CD136" s="48"/>
      <c r="CE136" s="48"/>
      <c r="CF136" s="48"/>
      <c r="CG136" s="48"/>
    </row>
    <row r="137" spans="1:85" s="19" customFormat="1" ht="67.5" customHeight="1" x14ac:dyDescent="0.25">
      <c r="A137" s="176">
        <v>86</v>
      </c>
      <c r="B137" s="177" t="s">
        <v>74</v>
      </c>
      <c r="C137" s="113" t="s">
        <v>51</v>
      </c>
      <c r="D137" s="113" t="s">
        <v>18</v>
      </c>
      <c r="E137" s="113" t="s">
        <v>222</v>
      </c>
      <c r="F137" s="93">
        <f>SUM(J137:R137)</f>
        <v>14256.47</v>
      </c>
      <c r="G137" s="160" t="s">
        <v>109</v>
      </c>
      <c r="H137" s="160" t="s">
        <v>109</v>
      </c>
      <c r="I137" s="102" t="s">
        <v>60</v>
      </c>
      <c r="J137" s="102" t="s">
        <v>60</v>
      </c>
      <c r="K137" s="102" t="s">
        <v>60</v>
      </c>
      <c r="L137" s="102" t="s">
        <v>60</v>
      </c>
      <c r="M137" s="102">
        <v>0</v>
      </c>
      <c r="N137" s="102">
        <v>14256.47</v>
      </c>
      <c r="O137" s="102">
        <v>0</v>
      </c>
      <c r="P137" s="151">
        <v>0</v>
      </c>
      <c r="Q137" s="151">
        <v>0</v>
      </c>
      <c r="R137" s="151">
        <v>0</v>
      </c>
      <c r="S137" s="18"/>
      <c r="T137" s="47"/>
      <c r="U137" s="140"/>
      <c r="V137" s="140"/>
      <c r="W137" s="47"/>
      <c r="X137" s="47"/>
      <c r="Y137" s="47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8"/>
      <c r="BJ137" s="48"/>
      <c r="BK137" s="48"/>
      <c r="BL137" s="48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8"/>
      <c r="BX137" s="48"/>
      <c r="BY137" s="48"/>
      <c r="BZ137" s="48"/>
      <c r="CA137" s="48"/>
      <c r="CB137" s="48"/>
      <c r="CC137" s="48"/>
      <c r="CD137" s="48"/>
      <c r="CE137" s="48"/>
      <c r="CF137" s="48"/>
      <c r="CG137" s="48"/>
    </row>
    <row r="138" spans="1:85" ht="15" customHeight="1" x14ac:dyDescent="0.25">
      <c r="A138" s="190" t="s">
        <v>66</v>
      </c>
      <c r="B138" s="191"/>
      <c r="C138" s="191"/>
      <c r="D138" s="191"/>
      <c r="E138" s="191"/>
      <c r="F138" s="191"/>
      <c r="G138" s="191"/>
      <c r="H138" s="191"/>
      <c r="I138" s="192"/>
      <c r="J138" s="1" t="s">
        <v>16</v>
      </c>
      <c r="K138" s="1" t="s">
        <v>16</v>
      </c>
      <c r="L138" s="1" t="s">
        <v>16</v>
      </c>
      <c r="M138" s="23">
        <f>SUM(M136:M136,M134,M124,M121,M116,M112,M107,M103,M98,M92,M89,M80,M75,M72,M69,M64,M51,M46,M37,M33,M21)</f>
        <v>102398.39999999999</v>
      </c>
      <c r="N138" s="23">
        <f>SUM(N136:N137,N134,N124,N121,N116,N112,N107,N103,N98,N92,N89,N80,N75,N72,N69,N64,N51,N46,N37,N33,N21)</f>
        <v>102456.5</v>
      </c>
      <c r="O138" s="23">
        <f>SUM(O136:O136,O134,O124,O121,O116,O112,O107,O103,O98,O92,O89,O80,O75,O72,O69,O64,O51,O46,O37,O33,O21)</f>
        <v>102585.4</v>
      </c>
      <c r="P138" s="23" t="s">
        <v>16</v>
      </c>
      <c r="Q138" s="23" t="s">
        <v>16</v>
      </c>
      <c r="R138" s="23" t="s">
        <v>16</v>
      </c>
      <c r="S138" s="1" t="s">
        <v>16</v>
      </c>
      <c r="T138" s="39"/>
      <c r="U138" s="39"/>
      <c r="V138" s="39"/>
      <c r="W138" s="39"/>
      <c r="X138" s="39"/>
      <c r="Y138" s="39"/>
    </row>
    <row r="139" spans="1:85" ht="15" customHeight="1" x14ac:dyDescent="0.25">
      <c r="A139" s="190" t="s">
        <v>67</v>
      </c>
      <c r="B139" s="191"/>
      <c r="C139" s="191"/>
      <c r="D139" s="191"/>
      <c r="E139" s="191"/>
      <c r="F139" s="191"/>
      <c r="G139" s="191"/>
      <c r="H139" s="191"/>
      <c r="I139" s="192"/>
      <c r="J139" s="1" t="s">
        <v>16</v>
      </c>
      <c r="K139" s="1" t="s">
        <v>16</v>
      </c>
      <c r="L139" s="1" t="s">
        <v>16</v>
      </c>
      <c r="M139" s="23">
        <v>102398.39999999999</v>
      </c>
      <c r="N139" s="23">
        <v>102456.5</v>
      </c>
      <c r="O139" s="23">
        <v>102585.4</v>
      </c>
      <c r="P139" s="23" t="s">
        <v>16</v>
      </c>
      <c r="Q139" s="23" t="s">
        <v>16</v>
      </c>
      <c r="R139" s="23" t="s">
        <v>16</v>
      </c>
      <c r="S139" s="1" t="s">
        <v>16</v>
      </c>
      <c r="T139" s="39"/>
      <c r="U139" s="39"/>
      <c r="V139" s="39"/>
      <c r="W139" s="39"/>
      <c r="X139" s="39"/>
      <c r="Y139" s="39"/>
    </row>
    <row r="140" spans="1:85" ht="15" customHeight="1" x14ac:dyDescent="0.25">
      <c r="A140" s="190" t="s">
        <v>13</v>
      </c>
      <c r="B140" s="191"/>
      <c r="C140" s="191"/>
      <c r="D140" s="191"/>
      <c r="E140" s="191"/>
      <c r="F140" s="191"/>
      <c r="G140" s="191"/>
      <c r="H140" s="191"/>
      <c r="I140" s="192"/>
      <c r="J140" s="1">
        <f>SUM(J136:J136,J134,J124,J121,J116,J112,J107,J103,J98,J92,J89,J80,J75,J72,J69,J64,J51,J46,J37,J33,J21)</f>
        <v>193887</v>
      </c>
      <c r="K140" s="1">
        <v>0</v>
      </c>
      <c r="L140" s="1">
        <v>0</v>
      </c>
      <c r="M140" s="23">
        <f>SUM(M136:M136,M134,M124,M121,M116,M112,M107,M103,M98,M92,M89,M80,M75,M72,M69,M64,M51,M46,M37,M33,M21)</f>
        <v>102398.39999999999</v>
      </c>
      <c r="N140" s="23">
        <f>SUM(N136:N137,N134,N124,N121,N116,N112,N107,N103,N98,N92,N89,N80,N75,N72,N69,N64,N51,N46,N37,N33,N21)</f>
        <v>102456.5</v>
      </c>
      <c r="O140" s="23">
        <f>SUM(O136:O136,O134,O124,O121,O116,O112,O107,O103,O98,O92,O89,O80,O75,O72,O69,O64,O51,O46,O37,O33,O21)</f>
        <v>102585.4</v>
      </c>
      <c r="P140" s="23">
        <f t="shared" ref="P140:R141" si="18">SUM(P21,P33,P37,P46,P51,P64,P69,P72,P75,P80,P89,P92,P98,P103,P107,P112,P116,P121,P124,P134)</f>
        <v>186146.83</v>
      </c>
      <c r="Q140" s="23">
        <f t="shared" si="18"/>
        <v>157644.12</v>
      </c>
      <c r="R140" s="23">
        <f t="shared" si="18"/>
        <v>151389.75999999998</v>
      </c>
      <c r="S140" s="23">
        <f>SUM(S21,S33,S37,S46,S51,S64,S69,S72,S75,S80,S89,S92,S98,S103,S107,S112, S116,S121,S124,S134)</f>
        <v>331219.25</v>
      </c>
      <c r="T140" s="39"/>
      <c r="U140" s="39"/>
      <c r="V140" s="39"/>
      <c r="W140" s="39"/>
      <c r="X140" s="39"/>
      <c r="Y140" s="39"/>
    </row>
    <row r="141" spans="1:85" ht="15" customHeight="1" x14ac:dyDescent="0.25">
      <c r="A141" s="190" t="s">
        <v>17</v>
      </c>
      <c r="B141" s="191"/>
      <c r="C141" s="191"/>
      <c r="D141" s="191"/>
      <c r="E141" s="191"/>
      <c r="F141" s="191"/>
      <c r="G141" s="191"/>
      <c r="H141" s="191"/>
      <c r="I141" s="192"/>
      <c r="J141" s="1">
        <f>SUM(J140)</f>
        <v>193887</v>
      </c>
      <c r="K141" s="1">
        <v>0</v>
      </c>
      <c r="L141" s="1">
        <v>0</v>
      </c>
      <c r="M141" s="23">
        <v>102398.39999999999</v>
      </c>
      <c r="N141" s="23">
        <v>102456.5</v>
      </c>
      <c r="O141" s="23">
        <v>102585.4</v>
      </c>
      <c r="P141" s="135">
        <f t="shared" si="18"/>
        <v>147665.5</v>
      </c>
      <c r="Q141" s="1">
        <f t="shared" si="18"/>
        <v>147901.15999999997</v>
      </c>
      <c r="R141" s="1">
        <f t="shared" si="18"/>
        <v>148145.57999999999</v>
      </c>
      <c r="S141" s="1" t="s">
        <v>16</v>
      </c>
      <c r="T141" s="39"/>
      <c r="U141" s="39"/>
      <c r="V141" s="39"/>
      <c r="W141" s="39"/>
      <c r="X141" s="39"/>
      <c r="Y141" s="39"/>
    </row>
    <row r="142" spans="1:85" x14ac:dyDescent="0.25">
      <c r="A142" s="172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34"/>
      <c r="N142" s="20"/>
      <c r="O142" s="20"/>
      <c r="P142" s="34"/>
      <c r="Q142" s="20"/>
      <c r="R142" s="20"/>
      <c r="S142" s="20"/>
      <c r="T142" s="39"/>
      <c r="U142" s="39"/>
      <c r="V142" s="39"/>
      <c r="W142" s="39"/>
      <c r="X142" s="39"/>
      <c r="Y142" s="39"/>
    </row>
    <row r="143" spans="1:85" ht="20.25" customHeight="1" x14ac:dyDescent="0.25">
      <c r="A143" s="209" t="s">
        <v>221</v>
      </c>
      <c r="B143" s="210"/>
      <c r="C143" s="210"/>
      <c r="D143" s="210"/>
      <c r="E143" s="210"/>
      <c r="F143" s="210"/>
      <c r="G143" s="210"/>
      <c r="H143" s="210"/>
      <c r="I143" s="210"/>
      <c r="J143" s="210"/>
      <c r="K143" s="210"/>
      <c r="L143" s="210"/>
      <c r="M143" s="210"/>
      <c r="N143" s="210"/>
      <c r="O143" s="210"/>
      <c r="P143" s="210"/>
      <c r="Q143" s="210"/>
      <c r="R143" s="210"/>
      <c r="S143" s="210"/>
      <c r="T143" s="39"/>
      <c r="U143" s="39"/>
      <c r="V143" s="39"/>
      <c r="W143" s="39"/>
      <c r="X143" s="39"/>
      <c r="Y143" s="39"/>
    </row>
    <row r="144" spans="1:85" ht="24.75" customHeight="1" x14ac:dyDescent="0.25">
      <c r="A144" s="209" t="s">
        <v>14</v>
      </c>
      <c r="B144" s="210"/>
      <c r="C144" s="210"/>
      <c r="D144" s="210"/>
      <c r="E144" s="210"/>
      <c r="F144" s="210"/>
      <c r="G144" s="210"/>
      <c r="H144" s="210"/>
      <c r="I144" s="210"/>
      <c r="J144" s="210"/>
      <c r="K144" s="210"/>
      <c r="L144" s="210"/>
      <c r="M144" s="210"/>
      <c r="N144" s="210"/>
      <c r="O144" s="210"/>
      <c r="P144" s="210"/>
      <c r="Q144" s="210"/>
      <c r="R144" s="210"/>
      <c r="S144" s="210"/>
      <c r="T144" s="39"/>
      <c r="U144" s="39"/>
      <c r="V144" s="39"/>
      <c r="W144" s="39"/>
      <c r="X144" s="39"/>
      <c r="Y144" s="39"/>
    </row>
    <row r="145" spans="1:25" ht="65.25" customHeight="1" x14ac:dyDescent="0.25">
      <c r="A145" s="209" t="s">
        <v>15</v>
      </c>
      <c r="B145" s="210"/>
      <c r="C145" s="210"/>
      <c r="D145" s="210"/>
      <c r="E145" s="210"/>
      <c r="F145" s="210"/>
      <c r="G145" s="210"/>
      <c r="H145" s="210"/>
      <c r="I145" s="210"/>
      <c r="J145" s="210"/>
      <c r="K145" s="210"/>
      <c r="L145" s="210"/>
      <c r="M145" s="210"/>
      <c r="N145" s="210"/>
      <c r="O145" s="210"/>
      <c r="P145" s="210"/>
      <c r="Q145" s="210"/>
      <c r="R145" s="210"/>
      <c r="S145" s="210"/>
      <c r="T145" s="39"/>
      <c r="U145" s="39"/>
      <c r="V145" s="39"/>
      <c r="W145" s="39"/>
      <c r="X145" s="39"/>
      <c r="Y145" s="39"/>
    </row>
    <row r="146" spans="1:25" ht="15" customHeight="1" x14ac:dyDescent="0.25">
      <c r="A146" s="189" t="s">
        <v>225</v>
      </c>
      <c r="B146" s="189"/>
      <c r="C146" s="189"/>
      <c r="D146" s="189"/>
      <c r="E146" s="189"/>
      <c r="F146" s="189"/>
      <c r="G146" s="189"/>
      <c r="H146" s="189"/>
      <c r="I146" s="189"/>
      <c r="J146" s="20"/>
      <c r="K146" s="20"/>
      <c r="L146" s="20"/>
      <c r="M146" s="34"/>
      <c r="N146" s="20"/>
      <c r="O146" s="20"/>
      <c r="P146" s="34"/>
      <c r="Q146" s="20"/>
      <c r="R146" s="20"/>
      <c r="S146" s="20"/>
      <c r="T146" s="39"/>
      <c r="U146" s="39"/>
      <c r="V146" s="39"/>
      <c r="W146" s="39"/>
      <c r="X146" s="39"/>
      <c r="Y146" s="39"/>
    </row>
    <row r="147" spans="1:25" x14ac:dyDescent="0.25">
      <c r="A147" s="172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34"/>
      <c r="N147" s="20"/>
      <c r="O147" s="20"/>
      <c r="P147" s="34"/>
      <c r="Q147" s="20"/>
      <c r="R147" s="20"/>
      <c r="S147" s="20"/>
      <c r="T147" s="39"/>
      <c r="U147" s="39"/>
      <c r="V147" s="39"/>
      <c r="W147" s="39"/>
      <c r="X147" s="39"/>
      <c r="Y147" s="39"/>
    </row>
    <row r="148" spans="1:25" x14ac:dyDescent="0.25">
      <c r="A148" s="172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35"/>
      <c r="N148" s="20"/>
      <c r="O148" s="21"/>
      <c r="P148" s="35"/>
      <c r="Q148" s="20"/>
      <c r="R148" s="20"/>
      <c r="S148" s="20"/>
      <c r="T148" s="39"/>
      <c r="W148" s="39"/>
      <c r="X148" s="39"/>
      <c r="Y148" s="39"/>
    </row>
    <row r="149" spans="1:25" x14ac:dyDescent="0.25">
      <c r="A149" s="172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34"/>
      <c r="N149" s="20"/>
      <c r="O149" s="20"/>
      <c r="P149" s="35"/>
      <c r="Q149" s="20"/>
      <c r="R149" s="20"/>
      <c r="S149" s="20"/>
      <c r="T149" s="39"/>
      <c r="W149" s="39"/>
      <c r="X149" s="39"/>
      <c r="Y149" s="39"/>
    </row>
    <row r="150" spans="1:25" x14ac:dyDescent="0.25">
      <c r="A150" s="17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24"/>
      <c r="N150" s="4"/>
      <c r="O150" s="4"/>
      <c r="P150" s="24"/>
      <c r="Q150" s="4"/>
      <c r="R150" s="4"/>
      <c r="S150" s="4"/>
      <c r="T150" s="39"/>
      <c r="W150" s="39"/>
      <c r="X150" s="39"/>
      <c r="Y150" s="39"/>
    </row>
    <row r="151" spans="1:25" x14ac:dyDescent="0.25">
      <c r="A151" s="17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36"/>
      <c r="N151" s="4"/>
      <c r="O151" s="4"/>
      <c r="P151" s="24"/>
      <c r="Q151" s="4"/>
      <c r="R151" s="4"/>
      <c r="S151" s="4"/>
      <c r="T151" s="39"/>
      <c r="W151" s="39"/>
      <c r="X151" s="39"/>
      <c r="Y151" s="39"/>
    </row>
    <row r="152" spans="1:25" x14ac:dyDescent="0.25">
      <c r="A152" s="17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24"/>
      <c r="N152" s="4"/>
      <c r="O152" s="4"/>
      <c r="P152" s="24"/>
      <c r="Q152" s="4"/>
      <c r="R152" s="4"/>
      <c r="S152" s="4"/>
      <c r="T152" s="39"/>
      <c r="W152" s="39"/>
      <c r="X152" s="39"/>
      <c r="Y152" s="39"/>
    </row>
    <row r="153" spans="1:25" x14ac:dyDescent="0.25">
      <c r="A153" s="17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24"/>
      <c r="N153" s="4"/>
      <c r="O153" s="4"/>
      <c r="P153" s="24"/>
      <c r="Q153" s="4"/>
      <c r="R153" s="4"/>
      <c r="S153" s="4"/>
      <c r="T153" s="39"/>
      <c r="W153" s="39"/>
      <c r="X153" s="39"/>
      <c r="Y153" s="39"/>
    </row>
    <row r="154" spans="1:25" x14ac:dyDescent="0.25">
      <c r="A154" s="17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24"/>
      <c r="N154" s="4"/>
      <c r="O154" s="4"/>
      <c r="P154" s="24"/>
      <c r="Q154" s="4"/>
      <c r="R154" s="4"/>
      <c r="S154" s="4"/>
      <c r="T154" s="39"/>
      <c r="W154" s="39"/>
      <c r="X154" s="39"/>
      <c r="Y154" s="39"/>
    </row>
    <row r="155" spans="1:25" x14ac:dyDescent="0.25">
      <c r="A155" s="17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24"/>
      <c r="N155" s="4"/>
      <c r="O155" s="4"/>
      <c r="P155" s="24"/>
      <c r="Q155" s="4"/>
      <c r="R155" s="4"/>
      <c r="S155" s="4"/>
      <c r="T155" s="39"/>
      <c r="W155" s="39"/>
      <c r="X155" s="39"/>
      <c r="Y155" s="39"/>
    </row>
    <row r="156" spans="1:25" x14ac:dyDescent="0.25">
      <c r="A156" s="17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24"/>
      <c r="N156" s="4"/>
      <c r="O156" s="4"/>
      <c r="P156" s="24"/>
      <c r="Q156" s="4"/>
      <c r="R156" s="4"/>
      <c r="S156" s="4"/>
      <c r="T156" s="39"/>
      <c r="W156" s="39"/>
      <c r="X156" s="39"/>
      <c r="Y156" s="39"/>
    </row>
    <row r="157" spans="1:25" x14ac:dyDescent="0.25">
      <c r="A157" s="17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24"/>
      <c r="N157" s="4"/>
      <c r="O157" s="4"/>
      <c r="P157" s="24"/>
      <c r="Q157" s="4"/>
      <c r="R157" s="4"/>
      <c r="S157" s="4"/>
      <c r="T157" s="39"/>
      <c r="W157" s="39"/>
      <c r="X157" s="39"/>
      <c r="Y157" s="39"/>
    </row>
  </sheetData>
  <mergeCells count="72">
    <mergeCell ref="A143:S143"/>
    <mergeCell ref="A144:S144"/>
    <mergeCell ref="A145:S145"/>
    <mergeCell ref="A138:I138"/>
    <mergeCell ref="A139:I139"/>
    <mergeCell ref="A140:I140"/>
    <mergeCell ref="A141:I141"/>
    <mergeCell ref="I10:S10"/>
    <mergeCell ref="A10:A13"/>
    <mergeCell ref="H11:H13"/>
    <mergeCell ref="G11:G13"/>
    <mergeCell ref="F10:F13"/>
    <mergeCell ref="J11:L11"/>
    <mergeCell ref="M12:O12"/>
    <mergeCell ref="P12:R12"/>
    <mergeCell ref="M11:O11"/>
    <mergeCell ref="P11:R11"/>
    <mergeCell ref="A81:I81"/>
    <mergeCell ref="A65:I65"/>
    <mergeCell ref="A104:I104"/>
    <mergeCell ref="A135:I135"/>
    <mergeCell ref="A112:I112"/>
    <mergeCell ref="A113:I113"/>
    <mergeCell ref="A116:I116"/>
    <mergeCell ref="A117:I117"/>
    <mergeCell ref="A121:I121"/>
    <mergeCell ref="A122:I122"/>
    <mergeCell ref="A124:I124"/>
    <mergeCell ref="A125:I125"/>
    <mergeCell ref="A134:I134"/>
    <mergeCell ref="A98:I98"/>
    <mergeCell ref="A99:I99"/>
    <mergeCell ref="A103:I103"/>
    <mergeCell ref="A33:I33"/>
    <mergeCell ref="A34:I34"/>
    <mergeCell ref="A51:I51"/>
    <mergeCell ref="A46:I46"/>
    <mergeCell ref="A47:I47"/>
    <mergeCell ref="A37:I37"/>
    <mergeCell ref="A38:I38"/>
    <mergeCell ref="A21:I21"/>
    <mergeCell ref="A22:I22"/>
    <mergeCell ref="Q2:S2"/>
    <mergeCell ref="A8:S8"/>
    <mergeCell ref="A6:S6"/>
    <mergeCell ref="Q3:S3"/>
    <mergeCell ref="C10:C13"/>
    <mergeCell ref="B10:B13"/>
    <mergeCell ref="G10:H10"/>
    <mergeCell ref="E10:E13"/>
    <mergeCell ref="D10:D13"/>
    <mergeCell ref="S11:S13"/>
    <mergeCell ref="A5:S5"/>
    <mergeCell ref="A7:S7"/>
    <mergeCell ref="I11:I13"/>
    <mergeCell ref="J12:L12"/>
    <mergeCell ref="A146:I146"/>
    <mergeCell ref="A89:I89"/>
    <mergeCell ref="A52:I52"/>
    <mergeCell ref="A69:I69"/>
    <mergeCell ref="A70:I70"/>
    <mergeCell ref="A72:I72"/>
    <mergeCell ref="A73:I73"/>
    <mergeCell ref="A64:I64"/>
    <mergeCell ref="A90:I90"/>
    <mergeCell ref="A92:I92"/>
    <mergeCell ref="A93:I93"/>
    <mergeCell ref="A107:I107"/>
    <mergeCell ref="A108:I108"/>
    <mergeCell ref="A75:I75"/>
    <mergeCell ref="A76:I76"/>
    <mergeCell ref="A80:I80"/>
  </mergeCells>
  <pageMargins left="0.19685039370078741" right="0" top="0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2023-2025</vt:lpstr>
      <vt:lpstr>'2023-2025'!Print_Area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2024-09-26T09:19:50Z</dcterms:modified>
</cp:coreProperties>
</file>